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 tabRatio="599" activeTab="4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<sst xmlns="http://schemas.openxmlformats.org/spreadsheetml/2006/main" count="1539" uniqueCount="357">
  <si>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</si>
  <si>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</si>
  <si>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</si>
  <si>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</si>
  <si>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</si>
  <si>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</si>
  <si>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</si>
  <si>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</si>
  <si>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</si>
  <si>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</si>
  <si>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</si>
  <si>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</si>
  <si>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</si>
  <si>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</si>
  <si>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</si>
  <si>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</si>
  <si>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</si>
  <si>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</si>
  <si>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</si>
  <si>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</si>
  <si>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</si>
  <si>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</si>
  <si>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</si>
  <si>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</si>
  <si>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</si>
  <si>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</si>
  <si>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</si>
  <si>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</si>
  <si>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</si>
  <si>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</si>
  <si>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</si>
  <si>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</si>
  <si>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</si>
  <si>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</si>
  <si>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</si>
  <si>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</si>
  <si>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</si>
  <si>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</si>
  <si>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</si>
  <si>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</si>
  <si>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</si>
  <si>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</si>
  <si>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</si>
  <si>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</si>
  <si>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</si>
  <si>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</si>
  <si>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</si>
  <si>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</si>
  <si>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</si>
  <si>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</si>
  <si>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</si>
  <si>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</si>
  <si>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</si>
  <si>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</si>
  <si>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</si>
  <si>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</si>
  <si>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</si>
  <si>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</si>
  <si>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</si>
  <si>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</si>
  <si>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</si>
  <si>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</si>
  <si>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</si>
  <si>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</si>
  <si>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</si>
  <si>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</si>
  <si>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</si>
  <si>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</si>
  <si>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</si>
  <si>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</si>
  <si>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</si>
  <si>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</si>
  <si>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</si>
  <si>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</si>
  <si>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</si>
  <si>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</si>
  <si>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</si>
  <si>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</si>
  <si>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</si>
  <si>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</si>
  <si>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</si>
  <si>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</si>
  <si>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</si>
  <si>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</si>
  <si>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</si>
  <si>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</si>
  <si>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</si>
  <si>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</si>
  <si>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</si>
  <si>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</si>
  <si>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</si>
  <si>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</si>
  <si>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</si>
  <si>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</si>
  <si>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</si>
  <si>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</si>
  <si>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</si>
  <si>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</si>
  <si>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</si>
  <si>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</si>
  <si>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</si>
  <si>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</si>
  <si>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</si>
  <si>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</si>
  <si>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</si>
  <si>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</si>
  <si>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</si>
  <si>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</si>
  <si>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</si>
  <si>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</si>
  <si>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</si>
  <si>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</si>
  <si>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</si>
  <si>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</si>
  <si>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</si>
  <si>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</si>
  <si>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</si>
  <si>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</si>
  <si>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</si>
  <si>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</si>
  <si>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</si>
  <si>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</si>
  <si>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</si>
  <si>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</si>
  <si>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</si>
  <si>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</si>
  <si>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</si>
  <si>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</si>
  <si>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</si>
  <si>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</si>
  <si>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</si>
  <si>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</si>
  <si>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</si>
  <si>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</si>
  <si>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</si>
  <si>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</si>
  <si>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</si>
  <si>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</si>
  <si>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</si>
  <si>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</si>
  <si>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</si>
  <si>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</si>
  <si>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</si>
  <si>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</si>
  <si>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</si>
  <si>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</si>
  <si>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</si>
  <si>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</si>
  <si>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</si>
  <si>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</si>
  <si>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</si>
  <si>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</si>
  <si>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</si>
  <si>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</si>
  <si>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</si>
  <si>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</si>
  <si>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</si>
  <si>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</si>
  <si>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</si>
  <si>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</si>
  <si>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</si>
  <si>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</si>
  <si>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</si>
  <si>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</si>
  <si>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</si>
  <si>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</si>
  <si>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</si>
  <si>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</si>
  <si>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</si>
  <si>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</si>
  <si>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</si>
  <si>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</si>
  <si>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</si>
  <si>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</si>
  <si>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</si>
  <si>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</si>
  <si>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</si>
  <si>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</si>
  <si>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</si>
  <si>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</si>
  <si>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</si>
  <si>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</si>
  <si>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</si>
  <si>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</si>
  <si>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</si>
  <si>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</si>
  <si>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</si>
  <si>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</si>
  <si>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</si>
  <si>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</si>
  <si>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</si>
  <si>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</si>
  <si>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2025年电厂自用灰、渣、石膏年度出库表（配煤）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</si>
  <si>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</si>
  <si>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</si>
  <si>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</si>
  <si>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</si>
  <si>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</si>
  <si>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</si>
  <si>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</si>
  <si>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</si>
  <si>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</si>
  <si>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</si>
  <si>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</si>
  <si>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电厂自用1号煤渣</t>
  </si>
  <si>
    <t>电厂自用2号煤渣</t>
  </si>
  <si>
    <t>电厂自用3号煤渣</t>
  </si>
  <si>
    <t>电厂自用煤渣</t>
  </si>
  <si>
    <t>2025年云豪贸易灰、渣、石膏年度出库表</t>
  </si>
  <si>
    <t>云豪1号干灰</t>
  </si>
  <si>
    <t>云豪2号干灰</t>
  </si>
  <si>
    <t>云豪3号干灰</t>
  </si>
  <si>
    <t>云豪粉煤灰</t>
  </si>
  <si>
    <t>云豪3号煤渣</t>
  </si>
  <si>
    <t>2025年鼎龙祥灰、渣、石膏年度出库表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</si>
  <si>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</si>
  <si>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</si>
  <si>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</si>
  <si>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</si>
  <si>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</si>
  <si>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</si>
  <si>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</si>
  <si>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</si>
  <si>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</si>
  <si>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</si>
  <si>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</si>
  <si>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2025年华航灰、渣、石膏年度出库表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</si>
  <si>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</si>
  <si>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</si>
  <si>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</si>
  <si>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</si>
  <si>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</si>
  <si>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</si>
  <si>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</si>
  <si>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</si>
  <si>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华航1期石膏</t>
  </si>
  <si>
    <t>华航2期石膏</t>
  </si>
  <si>
    <t>华航石膏</t>
  </si>
  <si>
    <t>2025年宜章兴莽灰、渣、石膏年度出库表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</si>
  <si>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</si>
  <si>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</si>
  <si>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</si>
  <si>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</si>
  <si>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</si>
  <si>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</si>
  <si>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</si>
  <si>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</si>
  <si>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2025年海润源灰、渣、石膏年度出库表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</si>
  <si>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</si>
  <si>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</si>
  <si>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</si>
  <si>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</si>
  <si>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</si>
  <si>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</si>
  <si>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</si>
  <si>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</si>
  <si>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</si>
  <si>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</si>
  <si>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</si>
  <si>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2025年英德鑫材灰、渣、石膏年度出库表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</si>
  <si>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</si>
  <si>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</si>
  <si>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</si>
  <si>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</si>
  <si>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</si>
  <si>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</si>
  <si>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</si>
  <si>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</si>
  <si>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2025年亿和兴灰、渣、石膏年度出库表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</si>
  <si>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</si>
  <si>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</si>
  <si>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</si>
  <si>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</si>
  <si>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</si>
  <si>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</si>
  <si>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</si>
  <si>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</si>
  <si>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</si>
  <si>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</si>
  <si>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</si>
  <si>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</si>
  <si>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</si>
  <si>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</si>
  <si>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</si>
  <si>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</si>
  <si>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</si>
  <si>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</si>
  <si>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</si>
  <si>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</si>
  <si>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</si>
  <si>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</si>
  <si>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</si>
  <si>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2025年昌泰灰、渣、石膏年度出库表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</si>
  <si>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</si>
  <si>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</si>
  <si>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</si>
  <si>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</si>
  <si>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</si>
  <si>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</si>
  <si>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</si>
  <si>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</si>
  <si>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</si>
  <si>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</si>
  <si>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</si>
  <si>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</si>
  <si>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</si>
  <si>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</si>
  <si>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</si>
  <si>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</si>
  <si>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</si>
  <si>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</si>
  <si>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2025年郴州广源灰、渣、石膏年度出库表</t>
  </si>
  <si>
    <t>广源1号干灰</t>
  </si>
  <si>
    <t>广源2号干灰</t>
  </si>
  <si>
    <t>广源3号干灰</t>
  </si>
  <si>
    <t>广源粉煤灰</t>
  </si>
  <si>
    <t>广源1号煤渣</t>
  </si>
  <si>
    <t>广源2号煤渣</t>
  </si>
  <si>
    <t>广源3号煤渣</t>
  </si>
  <si>
    <t>广源煤渣</t>
  </si>
  <si>
    <t>广源1期石膏</t>
  </si>
  <si>
    <t>广源2期石膏</t>
  </si>
  <si>
    <t>广源石膏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</si>
  <si>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</si>
  <si>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</si>
  <si>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</si>
  <si>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</si>
  <si>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</si>
  <si>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</si>
  <si>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</si>
  <si>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</si>
  <si>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</si>
  <si>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</si>
  <si>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</si>
  <si>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</si>
  <si>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6月开始结算</t>
  </si>
  <si>
    <t>2025年韶关泷珀灰、渣年度出库表</t>
  </si>
  <si>
    <t>韶关泷珀1号干灰</t>
  </si>
  <si>
    <t>韶关泷珀2号干灰</t>
  </si>
  <si>
    <t>韶关泷珀3号干灰</t>
  </si>
  <si>
    <t>韶关泷珀粉煤灰</t>
  </si>
  <si>
    <t>韶关泷珀1号煤渣</t>
  </si>
  <si>
    <t>韶关泷珀2号煤渣</t>
  </si>
  <si>
    <t>韶关泷珀3号煤渣</t>
  </si>
  <si>
    <t>韶关泷珀煤渣</t>
  </si>
  <si>
    <t>2025年灰、渣、石膏出库汇总</t>
  </si>
  <si>
    <t>2025年乳源恒兴灰渣应急中转汇总表</t>
  </si>
  <si>
    <t>恒兴中转灰至储灰罐（#1机）</t>
  </si>
  <si>
    <t>恒兴中转灰至储灰罐（#2机）</t>
  </si>
  <si>
    <t>恒兴中转灰至储灰罐（#3机）</t>
  </si>
  <si>
    <t>恒兴中转灰至储灰罐</t>
  </si>
  <si>
    <t>恒兴中转渣至茶山灰场（#1机）</t>
  </si>
  <si>
    <t>恒兴中转渣至茶山灰场（#2机）</t>
  </si>
  <si>
    <t>恒兴中转渣至茶山灰场（#3机）</t>
  </si>
  <si>
    <t>恒兴中转煤渣</t>
  </si>
  <si>
    <t>6月加入博新结算</t>
  </si>
  <si>
    <t>未算恒兴中转灰渣数量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</si>
</sst>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;[Red]0.00"/>
    <numFmt numFmtId="179" formatCode="h:mm:ss;@"/>
    <numFmt numFmtId="180" formatCode="0;[Red]0"/>
    <numFmt numFmtId="181" formatCode="#,##0_ "/>
  </numFmts>
  <fonts count="41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name val="宋体"/>
      <charset val="134"/>
    </font>
    <font>
      <sz val="13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1" applyNumberFormat="0" applyFill="0" applyAlignment="0" applyProtection="0">
      <alignment vertical="center"/>
    </xf>
    <xf numFmtId="0" fontId="28" fillId="0" borderId="61" applyNumberFormat="0" applyFill="0" applyAlignment="0" applyProtection="0">
      <alignment vertical="center"/>
    </xf>
    <xf numFmtId="0" fontId="29" fillId="0" borderId="6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3" applyNumberFormat="0" applyAlignment="0" applyProtection="0">
      <alignment vertical="center"/>
    </xf>
    <xf numFmtId="0" fontId="31" fillId="4" borderId="64" applyNumberFormat="0" applyAlignment="0" applyProtection="0">
      <alignment vertical="center"/>
    </xf>
    <xf numFmtId="0" fontId="32" fillId="4" borderId="63" applyNumberFormat="0" applyAlignment="0" applyProtection="0">
      <alignment vertical="center"/>
    </xf>
    <xf numFmtId="0" fontId="33" fillId="5" borderId="65" applyNumberFormat="0" applyAlignment="0" applyProtection="0">
      <alignment vertical="center"/>
    </xf>
    <xf numFmtId="0" fontId="34" fillId="0" borderId="66" applyNumberFormat="0" applyFill="0" applyAlignment="0" applyProtection="0">
      <alignment vertical="center"/>
    </xf>
    <xf numFmtId="0" fontId="35" fillId="0" borderId="67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7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77" fontId="6" fillId="0" borderId="2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Fill="1" applyBorder="1" applyAlignment="1">
      <alignment horizontal="center" vertical="center" wrapText="1"/>
    </xf>
    <xf numFmtId="2" fontId="7" fillId="0" borderId="28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57" fontId="6" fillId="0" borderId="12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176" fontId="6" fillId="0" borderId="30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2" fontId="6" fillId="0" borderId="30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31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4" fillId="0" borderId="16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10" fillId="0" borderId="34" xfId="0" applyFont="1" applyBorder="1" applyAlignment="1">
      <alignment horizontal="center" vertical="center"/>
    </xf>
    <xf numFmtId="0" fontId="0" fillId="0" borderId="35" xfId="0" applyBorder="1">
      <alignment vertical="center"/>
    </xf>
    <xf numFmtId="180" fontId="6" fillId="0" borderId="12" xfId="0" applyNumberFormat="1" applyFont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57" fontId="3" fillId="0" borderId="12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" fontId="3" fillId="0" borderId="36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81" fontId="6" fillId="0" borderId="12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181" fontId="6" fillId="0" borderId="21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31" fontId="18" fillId="0" borderId="41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57" fontId="0" fillId="0" borderId="17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57" fontId="21" fillId="0" borderId="17" xfId="0" applyNumberFormat="1" applyFont="1" applyBorder="1" applyAlignment="1">
      <alignment horizontal="center" vertical="center" wrapText="1"/>
    </xf>
    <xf numFmtId="2" fontId="21" fillId="0" borderId="25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2" fontId="21" fillId="0" borderId="13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57" fontId="21" fillId="0" borderId="1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24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2" fontId="6" fillId="0" borderId="28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1" fontId="6" fillId="0" borderId="55" xfId="0" applyNumberFormat="1" applyFont="1" applyBorder="1" applyAlignment="1">
      <alignment horizontal="center" vertical="center" wrapText="1"/>
    </xf>
    <xf numFmtId="2" fontId="6" fillId="0" borderId="29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2" fontId="6" fillId="0" borderId="57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64" customWidth="1"/>
    <col min="2" max="2" width="12" style="264" customWidth="1"/>
    <col min="3" max="3" width="9.25833333333333" style="264" customWidth="1"/>
    <col min="4" max="4" width="13.3833333333333" style="264" customWidth="1"/>
    <col min="5" max="5" width="9.88333333333333" style="264" customWidth="1"/>
    <col min="6" max="6" width="13" style="264" customWidth="1"/>
    <col min="7" max="7" width="9.63333333333333" style="264" customWidth="1"/>
    <col min="8" max="8" width="13.3833333333333" style="264" customWidth="1"/>
    <col min="9" max="9" width="10.8833333333333" style="264" customWidth="1"/>
    <col min="10" max="10" width="13.8833333333333" style="264" customWidth="1"/>
    <col min="11" max="11" width="10" style="264" customWidth="1"/>
    <col min="12" max="12" width="17.5" style="264" customWidth="1"/>
    <col min="13" max="13" width="9.88333333333333" style="264" customWidth="1"/>
    <col min="14" max="14" width="13.5" style="264" customWidth="1"/>
    <col min="15" max="15" width="10.3833333333333" style="264" customWidth="1"/>
    <col min="16" max="16" width="13.3833333333333" style="264" customWidth="1"/>
    <col min="17" max="17" width="10" style="264" customWidth="1"/>
    <col min="18" max="18" width="13.1333333333333" style="264" customWidth="1"/>
    <col min="19" max="19" width="10.6333333333333" style="264" customWidth="1"/>
    <col min="20" max="20" width="14.8833333333333" style="264" customWidth="1"/>
    <col min="21" max="21" width="10.6333333333333" style="264" customWidth="1"/>
    <col min="22" max="22" width="17.2583333333333" style="264" customWidth="1"/>
    <col min="23" max="23" width="12.8833333333333" style="264" customWidth="1"/>
    <col min="24" max="24" width="19" style="264" customWidth="1"/>
    <col min="25" max="25" width="9.63333333333333" style="264" customWidth="1"/>
    <col min="26" max="26" width="14.6333333333333" style="264" customWidth="1"/>
    <col min="27" max="27" width="9.63333333333333" style="264" customWidth="1"/>
    <col min="28" max="28" width="14.1333333333333" style="264" customWidth="1"/>
    <col min="29" max="29" width="10" style="264" customWidth="1"/>
    <col min="30" max="30" width="18.2583333333333" style="264" customWidth="1"/>
    <col min="31" max="31" width="9" style="264"/>
    <col min="32" max="32" width="13.2583333333333" style="264" customWidth="1"/>
    <col min="33" max="33" width="10.8833333333333" style="264" customWidth="1"/>
    <col min="34" max="34" width="14.6333333333333" style="264" customWidth="1"/>
    <col min="35" max="35" width="12" style="264" customWidth="1"/>
    <col min="36" max="36" width="17.2583333333333" style="264" customWidth="1"/>
    <col min="37" max="37" width="11.2583333333333" style="264" customWidth="1"/>
    <col min="38" max="38" width="14.2583333333333" style="264" customWidth="1"/>
    <col min="39" max="39" width="9.13333333333333" style="264" customWidth="1"/>
    <col min="40" max="40" width="13.3833333333333" style="264" customWidth="1"/>
    <col min="41" max="41" width="11.2583333333333" style="264" customWidth="1"/>
    <col min="42" max="42" width="17.6333333333333" style="264" customWidth="1"/>
    <col min="43" max="43" width="10.5" style="264" customWidth="1"/>
    <col min="44" max="44" width="13.6333333333333" style="264" customWidth="1"/>
    <col min="45" max="45" width="10" style="264" customWidth="1"/>
    <col min="46" max="46" width="14" style="264" customWidth="1"/>
    <col min="47" max="47" width="9" style="264"/>
    <col min="48" max="48" width="12.7583333333333" style="264" customWidth="1"/>
    <col min="49" max="49" width="10.3833333333333" style="264" customWidth="1"/>
    <col min="50" max="50" width="13.1333333333333" style="264" customWidth="1"/>
    <col min="51" max="51" width="9" style="264"/>
    <col min="52" max="52" width="11.6333333333333" style="264"/>
    <col min="53" max="16384" width="9" style="264"/>
  </cols>
  <sheetData>
    <row r="1" ht="48" customHeight="1" spans="1:29">
      <c r="A1" s="265" t="s">
        <v>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6"/>
      <c r="P1" s="266"/>
      <c r="Q1" s="266"/>
      <c r="R1" s="266"/>
      <c r="S1" s="266"/>
    </row>
    <row r="2" ht="20.25" customHeight="1" spans="1:29">
      <c r="A2" s="267" t="s">
        <v>1</v>
      </c>
      <c r="B2" s="268" t="s">
        <v>2</v>
      </c>
      <c r="C2" s="267" t="s">
        <v>3</v>
      </c>
      <c r="D2" s="269"/>
      <c r="E2" s="270" t="s">
        <v>4</v>
      </c>
      <c r="F2" s="268"/>
      <c r="G2" s="267" t="s">
        <v>5</v>
      </c>
      <c r="H2" s="269"/>
      <c r="I2" s="271" t="s">
        <v>6</v>
      </c>
      <c r="J2" s="271"/>
      <c r="K2" s="272" t="s">
        <v>7</v>
      </c>
      <c r="L2" s="273"/>
      <c r="M2" s="272" t="s">
        <v>8</v>
      </c>
      <c r="N2" s="273"/>
      <c r="O2" s="274"/>
      <c r="P2" s="275"/>
      <c r="Q2" s="275"/>
      <c r="R2" s="275"/>
      <c r="S2" s="275"/>
    </row>
    <row r="3" ht="21" customHeight="1" spans="1:29">
      <c r="A3" s="276"/>
      <c r="B3" s="277"/>
      <c r="C3" s="276" t="s">
        <v>9</v>
      </c>
      <c r="D3" s="278" t="s">
        <v>10</v>
      </c>
      <c r="E3" s="279" t="s">
        <v>9</v>
      </c>
      <c r="F3" s="277" t="s">
        <v>10</v>
      </c>
      <c r="G3" s="276" t="s">
        <v>9</v>
      </c>
      <c r="H3" s="278" t="s">
        <v>10</v>
      </c>
      <c r="I3" s="280" t="s">
        <v>9</v>
      </c>
      <c r="J3" s="277" t="s">
        <v>10</v>
      </c>
      <c r="K3" s="281" t="s">
        <v>9</v>
      </c>
      <c r="L3" s="278" t="s">
        <v>10</v>
      </c>
      <c r="M3" s="281" t="s">
        <v>9</v>
      </c>
      <c r="N3" s="278" t="s">
        <v>10</v>
      </c>
      <c r="O3" s="274"/>
      <c r="P3" s="275"/>
      <c r="Q3" s="275"/>
      <c r="R3" s="275"/>
      <c r="S3" s="275"/>
    </row>
    <row r="4" customHeight="1" spans="1:29">
      <c r="A4" s="267">
        <v>1</v>
      </c>
      <c r="B4" s="282">
        <v>42978</v>
      </c>
      <c r="C4" s="267" t="s">
        <v>11</v>
      </c>
      <c r="D4" s="269" t="s">
        <v>11</v>
      </c>
      <c r="E4" s="270" t="s">
        <v>11</v>
      </c>
      <c r="F4" s="268" t="s">
        <v>11</v>
      </c>
      <c r="G4" s="267" t="s">
        <v>11</v>
      </c>
      <c r="H4" s="269" t="s">
        <v>11</v>
      </c>
      <c r="I4" s="271" t="s">
        <v>11</v>
      </c>
      <c r="J4" s="268" t="s">
        <v>11</v>
      </c>
      <c r="K4" s="272" t="s">
        <v>11</v>
      </c>
      <c r="L4" s="269" t="s">
        <v>11</v>
      </c>
      <c r="M4" s="272">
        <v>11</v>
      </c>
      <c r="N4" s="269">
        <v>220</v>
      </c>
      <c r="O4" s="274"/>
      <c r="P4" s="275"/>
      <c r="Q4" s="275"/>
      <c r="R4" s="275"/>
      <c r="S4" s="275"/>
    </row>
    <row r="5" customHeight="1" spans="1:29">
      <c r="A5" s="283">
        <v>2</v>
      </c>
      <c r="B5" s="282">
        <v>42979</v>
      </c>
      <c r="C5" s="283">
        <v>315</v>
      </c>
      <c r="D5" s="284">
        <v>9408.54</v>
      </c>
      <c r="E5" s="285">
        <v>115</v>
      </c>
      <c r="F5" s="286">
        <v>5816.27</v>
      </c>
      <c r="G5" s="283">
        <v>19</v>
      </c>
      <c r="H5" s="284">
        <v>804.65</v>
      </c>
      <c r="I5" s="287">
        <v>5</v>
      </c>
      <c r="J5" s="286">
        <v>234.05</v>
      </c>
      <c r="K5" s="288">
        <v>11</v>
      </c>
      <c r="L5" s="284">
        <v>558.5</v>
      </c>
      <c r="M5" s="288">
        <v>40</v>
      </c>
      <c r="N5" s="284">
        <v>858</v>
      </c>
      <c r="O5" s="274"/>
      <c r="P5" s="275"/>
      <c r="Q5" s="275"/>
      <c r="R5" s="275"/>
      <c r="S5" s="275"/>
    </row>
    <row r="6" customHeight="1" spans="1:29">
      <c r="A6" s="283">
        <v>3</v>
      </c>
      <c r="B6" s="282">
        <v>43009</v>
      </c>
      <c r="C6" s="289">
        <v>230</v>
      </c>
      <c r="D6" s="290">
        <v>6980.8</v>
      </c>
      <c r="E6" s="291">
        <v>75</v>
      </c>
      <c r="F6" s="292">
        <v>3823.9</v>
      </c>
      <c r="G6" s="289">
        <v>26</v>
      </c>
      <c r="H6" s="290">
        <v>916.45</v>
      </c>
      <c r="I6" s="293">
        <v>5</v>
      </c>
      <c r="J6" s="292">
        <v>273.2</v>
      </c>
      <c r="K6" s="294">
        <v>9</v>
      </c>
      <c r="L6" s="290">
        <v>435.4</v>
      </c>
      <c r="M6" s="294">
        <v>68</v>
      </c>
      <c r="N6" s="290">
        <v>1005</v>
      </c>
      <c r="O6" s="274"/>
      <c r="P6" s="275"/>
      <c r="Q6" s="275"/>
      <c r="R6" s="275"/>
      <c r="S6" s="295"/>
    </row>
    <row r="7" customHeight="1" spans="1:29">
      <c r="A7" s="283">
        <v>4</v>
      </c>
      <c r="B7" s="296">
        <v>43040</v>
      </c>
      <c r="C7" s="289">
        <v>719</v>
      </c>
      <c r="D7" s="290">
        <v>22319.15</v>
      </c>
      <c r="E7" s="291">
        <v>430</v>
      </c>
      <c r="F7" s="292">
        <v>19614.8</v>
      </c>
      <c r="G7" s="289">
        <v>29</v>
      </c>
      <c r="H7" s="290">
        <v>1622.35</v>
      </c>
      <c r="I7" s="293">
        <v>10</v>
      </c>
      <c r="J7" s="292">
        <v>607.2</v>
      </c>
      <c r="K7" s="294">
        <v>28</v>
      </c>
      <c r="L7" s="290">
        <v>1574.45</v>
      </c>
      <c r="M7" s="294">
        <v>22</v>
      </c>
      <c r="N7" s="290">
        <v>317</v>
      </c>
      <c r="O7" s="274"/>
      <c r="P7" s="275"/>
      <c r="Q7" s="275"/>
      <c r="R7" s="275"/>
      <c r="S7" s="275"/>
    </row>
    <row r="8" customHeight="1" spans="1:29">
      <c r="A8" s="283">
        <v>5</v>
      </c>
      <c r="B8" s="296">
        <v>43070</v>
      </c>
      <c r="C8" s="289">
        <v>968</v>
      </c>
      <c r="D8" s="290">
        <v>32673.65</v>
      </c>
      <c r="E8" s="289">
        <v>548</v>
      </c>
      <c r="F8" s="290">
        <v>24006.35</v>
      </c>
      <c r="G8" s="289">
        <v>89</v>
      </c>
      <c r="H8" s="290">
        <v>4138.55</v>
      </c>
      <c r="I8" s="293">
        <v>8</v>
      </c>
      <c r="J8" s="292">
        <v>521.55</v>
      </c>
      <c r="K8" s="294">
        <v>33</v>
      </c>
      <c r="L8" s="290">
        <v>1827.65</v>
      </c>
      <c r="M8" s="294">
        <v>2</v>
      </c>
      <c r="N8" s="290">
        <v>30</v>
      </c>
      <c r="O8" s="274"/>
      <c r="P8" s="275"/>
      <c r="Q8" s="275"/>
      <c r="R8" s="275"/>
      <c r="S8" s="275"/>
    </row>
    <row r="9" customHeight="1" spans="1:29">
      <c r="A9" s="276">
        <v>6</v>
      </c>
      <c r="B9" s="277" t="s">
        <v>12</v>
      </c>
      <c r="C9" s="276">
        <f t="shared" ref="C9:L9" si="0">SUM(C5:C8)</f>
        <v>2232</v>
      </c>
      <c r="D9" s="278">
        <f t="shared" si="0"/>
        <v>71382.14</v>
      </c>
      <c r="E9" s="279">
        <f t="shared" si="0"/>
        <v>1168</v>
      </c>
      <c r="F9" s="277">
        <f t="shared" si="0"/>
        <v>53261.32</v>
      </c>
      <c r="G9" s="276">
        <f t="shared" si="0"/>
        <v>163</v>
      </c>
      <c r="H9" s="297">
        <f t="shared" si="0"/>
        <v>7482</v>
      </c>
      <c r="I9" s="280">
        <f t="shared" si="0"/>
        <v>28</v>
      </c>
      <c r="J9" s="277">
        <f t="shared" si="0"/>
        <v>1636</v>
      </c>
      <c r="K9" s="281">
        <f t="shared" si="0"/>
        <v>81</v>
      </c>
      <c r="L9" s="297">
        <f t="shared" si="0"/>
        <v>4396</v>
      </c>
      <c r="M9" s="281">
        <f>SUM(M4:M8)</f>
        <v>143</v>
      </c>
      <c r="N9" s="278">
        <f>SUM(N4:N8)</f>
        <v>2430</v>
      </c>
      <c r="O9" s="274"/>
      <c r="P9" s="275"/>
      <c r="Q9" s="275"/>
      <c r="R9" s="275"/>
      <c r="S9" s="275"/>
    </row>
    <row r="10" customHeight="1" spans="1:29">
      <c r="A10" s="298"/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  <c r="O10" s="275"/>
      <c r="P10" s="275"/>
      <c r="Q10" s="275"/>
      <c r="R10" s="275"/>
      <c r="S10" s="275"/>
    </row>
    <row r="11" ht="54.75" customHeight="1" spans="1:29">
      <c r="A11" s="265" t="s">
        <v>13</v>
      </c>
      <c r="B11" s="265"/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/>
      <c r="S11" s="265"/>
    </row>
    <row r="12" ht="21" customHeight="1" spans="1:29">
      <c r="A12" s="267" t="s">
        <v>1</v>
      </c>
      <c r="B12" s="268" t="s">
        <v>2</v>
      </c>
      <c r="C12" s="267" t="s">
        <v>14</v>
      </c>
      <c r="D12" s="269"/>
      <c r="E12" s="272" t="s">
        <v>15</v>
      </c>
      <c r="F12" s="273"/>
      <c r="G12" s="272" t="s">
        <v>16</v>
      </c>
      <c r="H12" s="273"/>
      <c r="I12" s="272" t="s">
        <v>17</v>
      </c>
      <c r="J12" s="273"/>
      <c r="K12" s="299" t="s">
        <v>3</v>
      </c>
      <c r="L12" s="300"/>
      <c r="M12" s="272" t="s">
        <v>18</v>
      </c>
      <c r="N12" s="273"/>
      <c r="O12" s="272" t="s">
        <v>19</v>
      </c>
      <c r="P12" s="273"/>
      <c r="Q12" s="270" t="s">
        <v>20</v>
      </c>
      <c r="R12" s="268"/>
      <c r="S12" s="299" t="s">
        <v>4</v>
      </c>
      <c r="T12" s="300"/>
      <c r="U12" s="272" t="s">
        <v>5</v>
      </c>
      <c r="V12" s="273"/>
      <c r="W12" s="272" t="s">
        <v>6</v>
      </c>
      <c r="X12" s="273"/>
      <c r="Y12" s="272" t="s">
        <v>7</v>
      </c>
      <c r="Z12" s="273"/>
      <c r="AA12" s="272" t="s">
        <v>8</v>
      </c>
      <c r="AB12" s="273"/>
      <c r="AC12" s="301" t="s">
        <v>21</v>
      </c>
    </row>
    <row r="13" ht="21" customHeight="1" spans="1:29">
      <c r="A13" s="276"/>
      <c r="B13" s="277"/>
      <c r="C13" s="276" t="s">
        <v>9</v>
      </c>
      <c r="D13" s="278" t="s">
        <v>10</v>
      </c>
      <c r="E13" s="276" t="s">
        <v>9</v>
      </c>
      <c r="F13" s="278" t="s">
        <v>10</v>
      </c>
      <c r="G13" s="276" t="s">
        <v>9</v>
      </c>
      <c r="H13" s="278" t="s">
        <v>10</v>
      </c>
      <c r="I13" s="276" t="s">
        <v>9</v>
      </c>
      <c r="J13" s="278" t="s">
        <v>10</v>
      </c>
      <c r="K13" s="302" t="s">
        <v>22</v>
      </c>
      <c r="L13" s="303" t="s">
        <v>23</v>
      </c>
      <c r="M13" s="276" t="s">
        <v>9</v>
      </c>
      <c r="N13" s="278" t="s">
        <v>10</v>
      </c>
      <c r="O13" s="276" t="s">
        <v>9</v>
      </c>
      <c r="P13" s="278" t="s">
        <v>10</v>
      </c>
      <c r="Q13" s="279" t="s">
        <v>9</v>
      </c>
      <c r="R13" s="277" t="s">
        <v>10</v>
      </c>
      <c r="S13" s="302" t="s">
        <v>22</v>
      </c>
      <c r="T13" s="303" t="s">
        <v>23</v>
      </c>
      <c r="U13" s="276" t="s">
        <v>9</v>
      </c>
      <c r="V13" s="278" t="s">
        <v>10</v>
      </c>
      <c r="W13" s="280" t="s">
        <v>9</v>
      </c>
      <c r="X13" s="277" t="s">
        <v>10</v>
      </c>
      <c r="Y13" s="281" t="s">
        <v>9</v>
      </c>
      <c r="Z13" s="278" t="s">
        <v>10</v>
      </c>
      <c r="AA13" s="281" t="s">
        <v>9</v>
      </c>
      <c r="AB13" s="278" t="s">
        <v>10</v>
      </c>
      <c r="AC13" s="304"/>
    </row>
    <row r="14" customHeight="1" spans="1:29">
      <c r="A14" s="305">
        <v>1</v>
      </c>
      <c r="B14" s="306">
        <v>43101</v>
      </c>
      <c r="C14" s="305">
        <v>400</v>
      </c>
      <c r="D14" s="307">
        <v>12305.7</v>
      </c>
      <c r="E14" s="308">
        <v>396</v>
      </c>
      <c r="F14" s="309">
        <v>12470.3</v>
      </c>
      <c r="G14" s="310">
        <v>99</v>
      </c>
      <c r="H14" s="311">
        <v>3277.9</v>
      </c>
      <c r="I14" s="308">
        <v>154</v>
      </c>
      <c r="J14" s="309">
        <v>5197.9</v>
      </c>
      <c r="K14" s="308">
        <f>C14+E14+G14+I14</f>
        <v>1049</v>
      </c>
      <c r="L14" s="309">
        <f>D14+F14+H14+J14</f>
        <v>33251.8</v>
      </c>
      <c r="M14" s="308">
        <v>262</v>
      </c>
      <c r="N14" s="312">
        <v>10287.37</v>
      </c>
      <c r="O14" s="305">
        <v>0</v>
      </c>
      <c r="P14" s="307">
        <v>0</v>
      </c>
      <c r="Q14" s="310">
        <v>280</v>
      </c>
      <c r="R14" s="311">
        <v>9959.62</v>
      </c>
      <c r="S14" s="308">
        <f>M14+O14+Q14</f>
        <v>542</v>
      </c>
      <c r="T14" s="309">
        <f>N14+P14+R14</f>
        <v>20246.99</v>
      </c>
      <c r="U14" s="305">
        <v>82</v>
      </c>
      <c r="V14" s="313">
        <v>5177.4</v>
      </c>
      <c r="W14" s="314">
        <v>6</v>
      </c>
      <c r="X14" s="315">
        <v>350.95</v>
      </c>
      <c r="Y14" s="316">
        <v>53</v>
      </c>
      <c r="Z14" s="307">
        <v>2918.2</v>
      </c>
      <c r="AA14" s="316">
        <v>0</v>
      </c>
      <c r="AB14" s="313">
        <v>0</v>
      </c>
      <c r="AC14" s="317"/>
    </row>
    <row r="15" customHeight="1" spans="1:29">
      <c r="A15" s="308">
        <v>2</v>
      </c>
      <c r="B15" s="306">
        <v>43132</v>
      </c>
      <c r="C15" s="318">
        <v>83</v>
      </c>
      <c r="D15" s="319">
        <v>2527.75</v>
      </c>
      <c r="E15" s="320">
        <v>202</v>
      </c>
      <c r="F15" s="319">
        <v>6009.75</v>
      </c>
      <c r="G15" s="320">
        <v>59</v>
      </c>
      <c r="H15" s="321">
        <v>1843.98</v>
      </c>
      <c r="I15" s="318">
        <v>236</v>
      </c>
      <c r="J15" s="319">
        <v>8011.2</v>
      </c>
      <c r="K15" s="308">
        <f t="shared" ref="K15:K25" si="1">C15+E15+G15+I15</f>
        <v>580</v>
      </c>
      <c r="L15" s="309">
        <f t="shared" ref="L15:L25" si="2">D15+F15+H15+J15</f>
        <v>18392.68</v>
      </c>
      <c r="M15" s="318">
        <v>74</v>
      </c>
      <c r="N15" s="322">
        <v>2997.65</v>
      </c>
      <c r="O15" s="318">
        <v>0</v>
      </c>
      <c r="P15" s="319">
        <v>0</v>
      </c>
      <c r="Q15" s="310">
        <v>128</v>
      </c>
      <c r="R15" s="311">
        <v>5865.3</v>
      </c>
      <c r="S15" s="308">
        <f>M15+O15+Q15</f>
        <v>202</v>
      </c>
      <c r="T15" s="309">
        <f t="shared" ref="T15:T25" si="3">N15+P15+R15</f>
        <v>8862.95</v>
      </c>
      <c r="U15" s="308">
        <v>86</v>
      </c>
      <c r="V15" s="312">
        <v>3508.05</v>
      </c>
      <c r="W15" s="323">
        <v>0</v>
      </c>
      <c r="X15" s="311">
        <v>0</v>
      </c>
      <c r="Y15" s="324">
        <v>33</v>
      </c>
      <c r="Z15" s="309">
        <v>1758.95</v>
      </c>
      <c r="AA15" s="324">
        <v>1</v>
      </c>
      <c r="AB15" s="309">
        <v>20</v>
      </c>
      <c r="AC15" s="325"/>
    </row>
    <row r="16" customHeight="1" spans="1:29">
      <c r="A16" s="308">
        <v>3</v>
      </c>
      <c r="B16" s="306">
        <v>43160</v>
      </c>
      <c r="C16" s="318">
        <v>252</v>
      </c>
      <c r="D16" s="319">
        <v>7660.4</v>
      </c>
      <c r="E16" s="318">
        <v>427</v>
      </c>
      <c r="F16" s="319">
        <v>13201.7</v>
      </c>
      <c r="G16" s="320">
        <v>323</v>
      </c>
      <c r="H16" s="321">
        <v>10057.85</v>
      </c>
      <c r="I16" s="318">
        <v>230</v>
      </c>
      <c r="J16" s="319">
        <v>7559.15</v>
      </c>
      <c r="K16" s="308">
        <f t="shared" si="1"/>
        <v>1232</v>
      </c>
      <c r="L16" s="309">
        <f t="shared" si="2"/>
        <v>38479.1</v>
      </c>
      <c r="M16" s="318">
        <v>329</v>
      </c>
      <c r="N16" s="322">
        <v>13617.93</v>
      </c>
      <c r="O16" s="318">
        <v>8</v>
      </c>
      <c r="P16" s="319">
        <v>361.7</v>
      </c>
      <c r="Q16" s="320">
        <v>335</v>
      </c>
      <c r="R16" s="321">
        <v>16099.3</v>
      </c>
      <c r="S16" s="308">
        <f>M16+O16+Q16</f>
        <v>672</v>
      </c>
      <c r="T16" s="309">
        <f t="shared" si="3"/>
        <v>30078.93</v>
      </c>
      <c r="U16" s="318">
        <v>123</v>
      </c>
      <c r="V16" s="322">
        <v>5572.65</v>
      </c>
      <c r="W16" s="326">
        <v>6</v>
      </c>
      <c r="X16" s="321">
        <v>349.4</v>
      </c>
      <c r="Y16" s="327">
        <v>61</v>
      </c>
      <c r="Z16" s="319">
        <v>3175.2</v>
      </c>
      <c r="AA16" s="327">
        <v>7</v>
      </c>
      <c r="AB16" s="319">
        <v>120</v>
      </c>
      <c r="AC16" s="325"/>
    </row>
    <row r="17" customHeight="1" spans="1:29">
      <c r="A17" s="308">
        <v>4</v>
      </c>
      <c r="B17" s="306">
        <v>43191</v>
      </c>
      <c r="C17" s="318">
        <v>480</v>
      </c>
      <c r="D17" s="319">
        <v>14804.8</v>
      </c>
      <c r="E17" s="318">
        <v>555</v>
      </c>
      <c r="F17" s="319">
        <v>17103.7</v>
      </c>
      <c r="G17" s="320">
        <v>79</v>
      </c>
      <c r="H17" s="321">
        <v>2267</v>
      </c>
      <c r="I17" s="318">
        <v>9</v>
      </c>
      <c r="J17" s="319">
        <v>318.05</v>
      </c>
      <c r="K17" s="308">
        <f t="shared" si="1"/>
        <v>1123</v>
      </c>
      <c r="L17" s="309">
        <f t="shared" si="2"/>
        <v>34493.55</v>
      </c>
      <c r="M17" s="318">
        <v>512</v>
      </c>
      <c r="N17" s="322">
        <v>20542.6</v>
      </c>
      <c r="O17" s="318">
        <v>0</v>
      </c>
      <c r="P17" s="319">
        <v>0</v>
      </c>
      <c r="Q17" s="320">
        <v>381</v>
      </c>
      <c r="R17" s="321">
        <v>18526.45</v>
      </c>
      <c r="S17" s="308">
        <f t="shared" ref="S17:S25" si="4">M17+O17+Q17</f>
        <v>893</v>
      </c>
      <c r="T17" s="309">
        <f t="shared" si="3"/>
        <v>39069.05</v>
      </c>
      <c r="U17" s="318">
        <v>131</v>
      </c>
      <c r="V17" s="322">
        <v>5595.6</v>
      </c>
      <c r="W17" s="326">
        <v>2</v>
      </c>
      <c r="X17" s="321">
        <v>103.15</v>
      </c>
      <c r="Y17" s="327">
        <v>53</v>
      </c>
      <c r="Z17" s="319">
        <v>2930.95</v>
      </c>
      <c r="AA17" s="327">
        <v>0</v>
      </c>
      <c r="AB17" s="319">
        <v>0</v>
      </c>
      <c r="AC17" s="325"/>
    </row>
    <row r="18" customHeight="1" spans="1:29">
      <c r="A18" s="308">
        <v>5</v>
      </c>
      <c r="B18" s="306">
        <v>43221</v>
      </c>
      <c r="C18" s="318">
        <v>535</v>
      </c>
      <c r="D18" s="319">
        <v>16139.35</v>
      </c>
      <c r="E18" s="318">
        <v>561</v>
      </c>
      <c r="F18" s="319">
        <v>17115.63</v>
      </c>
      <c r="G18" s="320">
        <v>0</v>
      </c>
      <c r="H18" s="321">
        <v>0</v>
      </c>
      <c r="I18" s="318">
        <v>0</v>
      </c>
      <c r="J18" s="319">
        <v>0</v>
      </c>
      <c r="K18" s="308">
        <f t="shared" si="1"/>
        <v>1096</v>
      </c>
      <c r="L18" s="309">
        <f t="shared" si="2"/>
        <v>33254.98</v>
      </c>
      <c r="M18" s="318">
        <v>541</v>
      </c>
      <c r="N18" s="322">
        <v>23755.55</v>
      </c>
      <c r="O18" s="318">
        <v>0</v>
      </c>
      <c r="P18" s="319">
        <v>0</v>
      </c>
      <c r="Q18" s="320">
        <v>352</v>
      </c>
      <c r="R18" s="321">
        <v>18575.8</v>
      </c>
      <c r="S18" s="308">
        <f t="shared" si="4"/>
        <v>893</v>
      </c>
      <c r="T18" s="309">
        <f t="shared" si="3"/>
        <v>42331.35</v>
      </c>
      <c r="U18" s="318">
        <v>75</v>
      </c>
      <c r="V18" s="322">
        <v>3826.15</v>
      </c>
      <c r="W18" s="326">
        <v>0</v>
      </c>
      <c r="X18" s="321">
        <v>0</v>
      </c>
      <c r="Y18" s="327">
        <v>48</v>
      </c>
      <c r="Z18" s="319">
        <v>2558.35</v>
      </c>
      <c r="AA18" s="327">
        <v>4</v>
      </c>
      <c r="AB18" s="319">
        <v>85</v>
      </c>
      <c r="AC18" s="325"/>
    </row>
    <row r="19" customHeight="1" spans="1:29">
      <c r="A19" s="308">
        <v>6</v>
      </c>
      <c r="B19" s="306">
        <v>43252</v>
      </c>
      <c r="C19" s="318">
        <v>472</v>
      </c>
      <c r="D19" s="319">
        <v>13789.35</v>
      </c>
      <c r="E19" s="318">
        <v>291</v>
      </c>
      <c r="F19" s="319">
        <v>8668.4</v>
      </c>
      <c r="G19" s="320">
        <v>8</v>
      </c>
      <c r="H19" s="321">
        <v>263.05</v>
      </c>
      <c r="I19" s="318">
        <v>0</v>
      </c>
      <c r="J19" s="319">
        <v>0</v>
      </c>
      <c r="K19" s="308">
        <f t="shared" si="1"/>
        <v>771</v>
      </c>
      <c r="L19" s="309">
        <f t="shared" si="2"/>
        <v>22720.8</v>
      </c>
      <c r="M19" s="318">
        <v>381</v>
      </c>
      <c r="N19" s="322">
        <v>16898.95</v>
      </c>
      <c r="O19" s="318">
        <v>0</v>
      </c>
      <c r="P19" s="319">
        <v>0</v>
      </c>
      <c r="Q19" s="318">
        <v>159</v>
      </c>
      <c r="R19" s="319">
        <v>8386.9</v>
      </c>
      <c r="S19" s="308">
        <f t="shared" si="4"/>
        <v>540</v>
      </c>
      <c r="T19" s="309">
        <f t="shared" si="3"/>
        <v>25285.85</v>
      </c>
      <c r="U19" s="318">
        <v>72</v>
      </c>
      <c r="V19" s="322">
        <v>3072.65</v>
      </c>
      <c r="W19" s="320">
        <v>7</v>
      </c>
      <c r="X19" s="321">
        <v>384</v>
      </c>
      <c r="Y19" s="318">
        <v>27</v>
      </c>
      <c r="Z19" s="319">
        <v>1228.85</v>
      </c>
      <c r="AA19" s="320">
        <v>3</v>
      </c>
      <c r="AB19" s="321">
        <v>90</v>
      </c>
      <c r="AC19" s="325"/>
    </row>
    <row r="20" customHeight="1" spans="1:29">
      <c r="A20" s="308">
        <v>7</v>
      </c>
      <c r="B20" s="306">
        <v>43282</v>
      </c>
      <c r="C20" s="318">
        <v>418</v>
      </c>
      <c r="D20" s="319">
        <v>12898.5</v>
      </c>
      <c r="E20" s="318">
        <v>511</v>
      </c>
      <c r="F20" s="319">
        <v>16250.8</v>
      </c>
      <c r="G20" s="320">
        <v>0</v>
      </c>
      <c r="H20" s="321">
        <v>0</v>
      </c>
      <c r="I20" s="318">
        <v>0</v>
      </c>
      <c r="J20" s="319">
        <v>0</v>
      </c>
      <c r="K20" s="308">
        <f t="shared" si="1"/>
        <v>929</v>
      </c>
      <c r="L20" s="309">
        <f t="shared" si="2"/>
        <v>29149.3</v>
      </c>
      <c r="M20" s="318">
        <v>314</v>
      </c>
      <c r="N20" s="322">
        <v>14809.29</v>
      </c>
      <c r="O20" s="318">
        <v>0</v>
      </c>
      <c r="P20" s="319">
        <v>0</v>
      </c>
      <c r="Q20" s="320">
        <v>230</v>
      </c>
      <c r="R20" s="321">
        <v>13231.2</v>
      </c>
      <c r="S20" s="308">
        <f t="shared" si="4"/>
        <v>544</v>
      </c>
      <c r="T20" s="309">
        <f t="shared" si="3"/>
        <v>28040.49</v>
      </c>
      <c r="U20" s="318">
        <v>85</v>
      </c>
      <c r="V20" s="322">
        <v>4303.95</v>
      </c>
      <c r="W20" s="320" t="s">
        <v>11</v>
      </c>
      <c r="X20" s="321" t="s">
        <v>11</v>
      </c>
      <c r="Y20" s="318" t="s">
        <v>11</v>
      </c>
      <c r="Z20" s="319" t="s">
        <v>11</v>
      </c>
      <c r="AA20" s="320">
        <v>2</v>
      </c>
      <c r="AB20" s="321">
        <v>50</v>
      </c>
      <c r="AC20" s="325"/>
    </row>
    <row r="21" customHeight="1" spans="1:29">
      <c r="A21" s="308">
        <v>8</v>
      </c>
      <c r="B21" s="306">
        <v>43313</v>
      </c>
      <c r="C21" s="318">
        <v>496</v>
      </c>
      <c r="D21" s="319">
        <v>15237.55</v>
      </c>
      <c r="E21" s="318">
        <v>242</v>
      </c>
      <c r="F21" s="319">
        <v>7378.45</v>
      </c>
      <c r="G21" s="320">
        <v>0</v>
      </c>
      <c r="H21" s="321">
        <v>0</v>
      </c>
      <c r="I21" s="318">
        <v>0</v>
      </c>
      <c r="J21" s="319">
        <v>0</v>
      </c>
      <c r="K21" s="308">
        <f t="shared" si="1"/>
        <v>738</v>
      </c>
      <c r="L21" s="309">
        <f t="shared" si="2"/>
        <v>22616</v>
      </c>
      <c r="M21" s="318">
        <v>325</v>
      </c>
      <c r="N21" s="322">
        <v>16969.8</v>
      </c>
      <c r="O21" s="318">
        <v>0</v>
      </c>
      <c r="P21" s="319">
        <v>0</v>
      </c>
      <c r="Q21" s="320">
        <v>119</v>
      </c>
      <c r="R21" s="321">
        <v>6900.4</v>
      </c>
      <c r="S21" s="308">
        <f t="shared" si="4"/>
        <v>444</v>
      </c>
      <c r="T21" s="309">
        <f t="shared" si="3"/>
        <v>23870.2</v>
      </c>
      <c r="U21" s="318">
        <v>69</v>
      </c>
      <c r="V21" s="322">
        <v>3112.6</v>
      </c>
      <c r="W21" s="320" t="s">
        <v>11</v>
      </c>
      <c r="X21" s="321" t="s">
        <v>11</v>
      </c>
      <c r="Y21" s="318" t="s">
        <v>11</v>
      </c>
      <c r="Z21" s="319" t="s">
        <v>11</v>
      </c>
      <c r="AA21" s="320">
        <v>7</v>
      </c>
      <c r="AB21" s="321">
        <v>124</v>
      </c>
      <c r="AC21" s="325" t="s">
        <v>24</v>
      </c>
    </row>
    <row r="22" customHeight="1" spans="1:29">
      <c r="A22" s="308">
        <v>9</v>
      </c>
      <c r="B22" s="306">
        <v>43344</v>
      </c>
      <c r="C22" s="318">
        <v>321</v>
      </c>
      <c r="D22" s="319">
        <v>9840.6</v>
      </c>
      <c r="E22" s="318">
        <v>350</v>
      </c>
      <c r="F22" s="319">
        <v>11007.9</v>
      </c>
      <c r="G22" s="320">
        <v>0</v>
      </c>
      <c r="H22" s="321">
        <v>0</v>
      </c>
      <c r="I22" s="318">
        <v>5</v>
      </c>
      <c r="J22" s="319">
        <v>174.05</v>
      </c>
      <c r="K22" s="308">
        <f t="shared" si="1"/>
        <v>676</v>
      </c>
      <c r="L22" s="309">
        <f t="shared" si="2"/>
        <v>21022.55</v>
      </c>
      <c r="M22" s="318">
        <v>226</v>
      </c>
      <c r="N22" s="322">
        <v>11557.5</v>
      </c>
      <c r="O22" s="318">
        <v>0</v>
      </c>
      <c r="P22" s="319">
        <v>0</v>
      </c>
      <c r="Q22" s="320">
        <v>195</v>
      </c>
      <c r="R22" s="321">
        <v>11316.4</v>
      </c>
      <c r="S22" s="308">
        <f t="shared" si="4"/>
        <v>421</v>
      </c>
      <c r="T22" s="309">
        <f t="shared" si="3"/>
        <v>22873.9</v>
      </c>
      <c r="U22" s="318">
        <v>71</v>
      </c>
      <c r="V22" s="322">
        <v>2605.15</v>
      </c>
      <c r="W22" s="320" t="s">
        <v>11</v>
      </c>
      <c r="X22" s="321" t="s">
        <v>11</v>
      </c>
      <c r="Y22" s="318" t="s">
        <v>11</v>
      </c>
      <c r="Z22" s="319" t="s">
        <v>11</v>
      </c>
      <c r="AA22" s="320" t="s">
        <v>11</v>
      </c>
      <c r="AB22" s="321" t="s">
        <v>11</v>
      </c>
      <c r="AC22" s="325"/>
    </row>
    <row r="23" customHeight="1" spans="1:29">
      <c r="A23" s="308">
        <v>10</v>
      </c>
      <c r="B23" s="306">
        <v>43374</v>
      </c>
      <c r="C23" s="318">
        <v>262</v>
      </c>
      <c r="D23" s="319">
        <v>7855.65</v>
      </c>
      <c r="E23" s="318">
        <v>213</v>
      </c>
      <c r="F23" s="319">
        <v>6743.85</v>
      </c>
      <c r="G23" s="320">
        <v>0</v>
      </c>
      <c r="H23" s="321">
        <v>0</v>
      </c>
      <c r="I23" s="318">
        <v>0</v>
      </c>
      <c r="J23" s="319">
        <v>0</v>
      </c>
      <c r="K23" s="308">
        <f t="shared" si="1"/>
        <v>475</v>
      </c>
      <c r="L23" s="309">
        <f t="shared" si="2"/>
        <v>14599.5</v>
      </c>
      <c r="M23" s="318">
        <v>214</v>
      </c>
      <c r="N23" s="322">
        <v>10754.1</v>
      </c>
      <c r="O23" s="318">
        <v>0</v>
      </c>
      <c r="P23" s="319">
        <v>0</v>
      </c>
      <c r="Q23" s="320">
        <v>116</v>
      </c>
      <c r="R23" s="321">
        <v>6611.55</v>
      </c>
      <c r="S23" s="308">
        <f t="shared" si="4"/>
        <v>330</v>
      </c>
      <c r="T23" s="309">
        <f t="shared" si="3"/>
        <v>17365.65</v>
      </c>
      <c r="U23" s="318">
        <v>41</v>
      </c>
      <c r="V23" s="322">
        <v>1437.75</v>
      </c>
      <c r="W23" s="320" t="s">
        <v>11</v>
      </c>
      <c r="X23" s="321" t="s">
        <v>11</v>
      </c>
      <c r="Y23" s="318" t="s">
        <v>11</v>
      </c>
      <c r="Z23" s="319" t="s">
        <v>11</v>
      </c>
      <c r="AA23" s="320" t="s">
        <v>11</v>
      </c>
      <c r="AB23" s="321" t="s">
        <v>11</v>
      </c>
      <c r="AC23" s="325"/>
    </row>
    <row r="24" customHeight="1" spans="1:29">
      <c r="A24" s="308">
        <v>11</v>
      </c>
      <c r="B24" s="306">
        <v>43405</v>
      </c>
      <c r="C24" s="318">
        <v>367</v>
      </c>
      <c r="D24" s="319">
        <v>11211.69</v>
      </c>
      <c r="E24" s="318">
        <v>479</v>
      </c>
      <c r="F24" s="319">
        <v>15050.85</v>
      </c>
      <c r="G24" s="320">
        <v>0</v>
      </c>
      <c r="H24" s="321">
        <v>0</v>
      </c>
      <c r="I24" s="318">
        <v>0</v>
      </c>
      <c r="J24" s="319">
        <v>0</v>
      </c>
      <c r="K24" s="308">
        <f t="shared" si="1"/>
        <v>846</v>
      </c>
      <c r="L24" s="309">
        <f t="shared" si="2"/>
        <v>26262.54</v>
      </c>
      <c r="M24" s="318">
        <v>282</v>
      </c>
      <c r="N24" s="322">
        <v>14081.15</v>
      </c>
      <c r="O24" s="318">
        <v>0</v>
      </c>
      <c r="P24" s="319">
        <v>0</v>
      </c>
      <c r="Q24" s="320">
        <v>291</v>
      </c>
      <c r="R24" s="321">
        <v>16384.03</v>
      </c>
      <c r="S24" s="308">
        <f t="shared" si="4"/>
        <v>573</v>
      </c>
      <c r="T24" s="309">
        <f t="shared" si="3"/>
        <v>30465.18</v>
      </c>
      <c r="U24" s="318">
        <v>88</v>
      </c>
      <c r="V24" s="322">
        <v>2962.83</v>
      </c>
      <c r="W24" s="320" t="s">
        <v>11</v>
      </c>
      <c r="X24" s="321" t="s">
        <v>11</v>
      </c>
      <c r="Y24" s="318" t="s">
        <v>11</v>
      </c>
      <c r="Z24" s="319" t="s">
        <v>11</v>
      </c>
      <c r="AA24" s="320" t="s">
        <v>11</v>
      </c>
      <c r="AB24" s="321" t="s">
        <v>11</v>
      </c>
      <c r="AC24" s="325"/>
    </row>
    <row r="25" customHeight="1" spans="1:29">
      <c r="A25" s="308">
        <v>12</v>
      </c>
      <c r="B25" s="328">
        <v>43435</v>
      </c>
      <c r="C25" s="318">
        <v>508</v>
      </c>
      <c r="D25" s="319">
        <v>15888.35</v>
      </c>
      <c r="E25" s="318">
        <v>523</v>
      </c>
      <c r="F25" s="319">
        <v>16837.4</v>
      </c>
      <c r="G25" s="320">
        <v>0</v>
      </c>
      <c r="H25" s="321">
        <v>0</v>
      </c>
      <c r="I25" s="318">
        <v>0</v>
      </c>
      <c r="J25" s="319">
        <v>0</v>
      </c>
      <c r="K25" s="308">
        <f t="shared" si="1"/>
        <v>1031</v>
      </c>
      <c r="L25" s="309">
        <f t="shared" si="2"/>
        <v>32725.75</v>
      </c>
      <c r="M25" s="318">
        <v>395</v>
      </c>
      <c r="N25" s="322">
        <v>20301.05</v>
      </c>
      <c r="O25" s="318">
        <v>0</v>
      </c>
      <c r="P25" s="319">
        <v>0</v>
      </c>
      <c r="Q25" s="320">
        <v>287</v>
      </c>
      <c r="R25" s="321">
        <v>17061.45</v>
      </c>
      <c r="S25" s="308">
        <f t="shared" si="4"/>
        <v>682</v>
      </c>
      <c r="T25" s="309">
        <f t="shared" si="3"/>
        <v>37362.5</v>
      </c>
      <c r="U25" s="318">
        <v>95</v>
      </c>
      <c r="V25" s="322">
        <v>3969.6</v>
      </c>
      <c r="W25" s="320" t="s">
        <v>11</v>
      </c>
      <c r="X25" s="321" t="s">
        <v>11</v>
      </c>
      <c r="Y25" s="318" t="s">
        <v>11</v>
      </c>
      <c r="Z25" s="319" t="s">
        <v>11</v>
      </c>
      <c r="AA25" s="320" t="s">
        <v>11</v>
      </c>
      <c r="AB25" s="321" t="s">
        <v>11</v>
      </c>
      <c r="AC25" s="325"/>
    </row>
    <row r="26" customHeight="1" spans="1:29">
      <c r="A26" s="329"/>
      <c r="B26" s="330" t="s">
        <v>25</v>
      </c>
      <c r="C26" s="329">
        <f t="shared" ref="C26:AB26" si="5">SUM(C14:C25)</f>
        <v>4594</v>
      </c>
      <c r="D26" s="331">
        <f t="shared" si="5"/>
        <v>140159.69</v>
      </c>
      <c r="E26" s="329">
        <f t="shared" si="5"/>
        <v>4750</v>
      </c>
      <c r="F26" s="331">
        <f t="shared" si="5"/>
        <v>147838.73</v>
      </c>
      <c r="G26" s="332">
        <f t="shared" si="5"/>
        <v>568</v>
      </c>
      <c r="H26" s="333">
        <f t="shared" si="5"/>
        <v>17709.78</v>
      </c>
      <c r="I26" s="329">
        <f t="shared" si="5"/>
        <v>634</v>
      </c>
      <c r="J26" s="331">
        <f t="shared" si="5"/>
        <v>21260.35</v>
      </c>
      <c r="K26" s="329">
        <f t="shared" si="5"/>
        <v>10546</v>
      </c>
      <c r="L26" s="331">
        <f t="shared" si="5"/>
        <v>326968.55</v>
      </c>
      <c r="M26" s="329">
        <f t="shared" si="5"/>
        <v>3855</v>
      </c>
      <c r="N26" s="334">
        <f t="shared" si="5"/>
        <v>176572.94</v>
      </c>
      <c r="O26" s="335">
        <f t="shared" si="5"/>
        <v>8</v>
      </c>
      <c r="P26" s="331">
        <f t="shared" si="5"/>
        <v>361.7</v>
      </c>
      <c r="Q26" s="332">
        <f t="shared" si="5"/>
        <v>2873</v>
      </c>
      <c r="R26" s="333">
        <f t="shared" si="5"/>
        <v>148918.4</v>
      </c>
      <c r="S26" s="329">
        <f t="shared" si="5"/>
        <v>6736</v>
      </c>
      <c r="T26" s="331">
        <f t="shared" si="5"/>
        <v>325853.04</v>
      </c>
      <c r="U26" s="329">
        <f t="shared" si="5"/>
        <v>1018</v>
      </c>
      <c r="V26" s="334">
        <f t="shared" si="5"/>
        <v>45144.38</v>
      </c>
      <c r="W26" s="332">
        <f t="shared" si="5"/>
        <v>21</v>
      </c>
      <c r="X26" s="333">
        <f t="shared" si="5"/>
        <v>1187.5</v>
      </c>
      <c r="Y26" s="329">
        <f t="shared" si="5"/>
        <v>275</v>
      </c>
      <c r="Z26" s="331">
        <f t="shared" si="5"/>
        <v>14570.5</v>
      </c>
      <c r="AA26" s="332">
        <f t="shared" si="5"/>
        <v>24</v>
      </c>
      <c r="AB26" s="333">
        <f t="shared" si="5"/>
        <v>489</v>
      </c>
      <c r="AC26" s="336"/>
    </row>
    <row r="28" ht="51.95" customHeight="1" spans="1:29">
      <c r="A28" s="337" t="s">
        <v>26</v>
      </c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8"/>
      <c r="R28" s="338"/>
      <c r="S28" s="338"/>
    </row>
    <row r="29" customHeight="1" spans="1:29">
      <c r="A29" s="4" t="s">
        <v>1</v>
      </c>
      <c r="B29" s="5" t="s">
        <v>2</v>
      </c>
      <c r="C29" s="4" t="s">
        <v>14</v>
      </c>
      <c r="D29" s="67"/>
      <c r="E29" s="68" t="s">
        <v>16</v>
      </c>
      <c r="F29" s="5"/>
      <c r="G29" s="155" t="s">
        <v>15</v>
      </c>
      <c r="H29" s="339"/>
      <c r="I29" s="236" t="s">
        <v>3</v>
      </c>
      <c r="J29" s="237"/>
      <c r="K29" s="155" t="s">
        <v>18</v>
      </c>
      <c r="L29" s="339"/>
      <c r="M29" s="68" t="s">
        <v>20</v>
      </c>
      <c r="N29" s="5"/>
      <c r="O29" s="236" t="s">
        <v>4</v>
      </c>
      <c r="P29" s="237"/>
      <c r="Q29" s="236" t="s">
        <v>5</v>
      </c>
      <c r="R29" s="237"/>
      <c r="S29" s="340" t="s">
        <v>21</v>
      </c>
    </row>
    <row r="30" ht="42" customHeight="1" spans="1:29">
      <c r="A30" s="16"/>
      <c r="B30" s="17"/>
      <c r="C30" s="16" t="s">
        <v>9</v>
      </c>
      <c r="D30" s="74" t="s">
        <v>10</v>
      </c>
      <c r="E30" s="16" t="s">
        <v>9</v>
      </c>
      <c r="F30" s="74" t="s">
        <v>10</v>
      </c>
      <c r="G30" s="16" t="s">
        <v>9</v>
      </c>
      <c r="H30" s="74" t="s">
        <v>10</v>
      </c>
      <c r="I30" s="341" t="s">
        <v>22</v>
      </c>
      <c r="J30" s="342" t="s">
        <v>23</v>
      </c>
      <c r="K30" s="16" t="s">
        <v>9</v>
      </c>
      <c r="L30" s="74" t="s">
        <v>10</v>
      </c>
      <c r="M30" s="125" t="s">
        <v>9</v>
      </c>
      <c r="N30" s="17" t="s">
        <v>10</v>
      </c>
      <c r="O30" s="341" t="s">
        <v>22</v>
      </c>
      <c r="P30" s="342" t="s">
        <v>23</v>
      </c>
      <c r="Q30" s="341" t="s">
        <v>9</v>
      </c>
      <c r="R30" s="342" t="s">
        <v>10</v>
      </c>
      <c r="S30" s="343"/>
    </row>
    <row r="31" customHeight="1" spans="1:29">
      <c r="A31" s="29">
        <v>1</v>
      </c>
      <c r="B31" s="30">
        <v>43466</v>
      </c>
      <c r="C31" s="29">
        <v>403</v>
      </c>
      <c r="D31" s="344">
        <v>12874.6</v>
      </c>
      <c r="E31" s="148">
        <v>0</v>
      </c>
      <c r="F31" s="141">
        <v>0</v>
      </c>
      <c r="G31" s="345">
        <v>157</v>
      </c>
      <c r="H31" s="141">
        <v>4925.25</v>
      </c>
      <c r="I31" s="41">
        <f>C31+E31+G31</f>
        <v>560</v>
      </c>
      <c r="J31" s="141">
        <f>D31+F31+H31</f>
        <v>17799.85</v>
      </c>
      <c r="K31" s="41">
        <v>310</v>
      </c>
      <c r="L31" s="46">
        <v>15864.6</v>
      </c>
      <c r="M31" s="345">
        <v>101</v>
      </c>
      <c r="N31" s="40">
        <v>5704.9</v>
      </c>
      <c r="O31" s="41">
        <f>K31+M31</f>
        <v>411</v>
      </c>
      <c r="P31" s="141">
        <f>L31+N31</f>
        <v>21569.5</v>
      </c>
      <c r="Q31" s="29">
        <v>54</v>
      </c>
      <c r="R31" s="346">
        <v>2663.35</v>
      </c>
      <c r="S31" s="347"/>
    </row>
    <row r="32" customHeight="1" spans="1:29">
      <c r="A32" s="41">
        <v>2</v>
      </c>
      <c r="B32" s="30">
        <v>43497</v>
      </c>
      <c r="C32" s="36">
        <v>0</v>
      </c>
      <c r="D32" s="143">
        <v>0</v>
      </c>
      <c r="E32" s="348">
        <v>0</v>
      </c>
      <c r="F32" s="143">
        <v>0</v>
      </c>
      <c r="G32" s="349">
        <v>384</v>
      </c>
      <c r="H32" s="143">
        <v>12034.25</v>
      </c>
      <c r="I32" s="41">
        <f t="shared" ref="I32:I42" si="6">C32+E32+G32</f>
        <v>384</v>
      </c>
      <c r="J32" s="141">
        <f t="shared" ref="J32:J42" si="7">D32+F32+H32</f>
        <v>12034.25</v>
      </c>
      <c r="K32" s="36">
        <v>0</v>
      </c>
      <c r="L32" s="350">
        <v>0</v>
      </c>
      <c r="M32" s="345">
        <v>299</v>
      </c>
      <c r="N32" s="40">
        <v>16496.5</v>
      </c>
      <c r="O32" s="41">
        <f t="shared" ref="O32:O42" si="8">K32+M32</f>
        <v>299</v>
      </c>
      <c r="P32" s="141">
        <f t="shared" ref="P32:P42" si="9">L32+N32</f>
        <v>16496.5</v>
      </c>
      <c r="Q32" s="41">
        <v>36</v>
      </c>
      <c r="R32" s="46">
        <v>1678.4</v>
      </c>
      <c r="S32" s="351"/>
    </row>
    <row r="33" customHeight="1" spans="1:29">
      <c r="A33" s="41">
        <v>3</v>
      </c>
      <c r="B33" s="30">
        <v>43525</v>
      </c>
      <c r="C33" s="36">
        <v>462</v>
      </c>
      <c r="D33" s="143">
        <v>14073.7</v>
      </c>
      <c r="E33" s="348">
        <v>0</v>
      </c>
      <c r="F33" s="143">
        <v>0</v>
      </c>
      <c r="G33" s="349">
        <v>0</v>
      </c>
      <c r="H33" s="143">
        <v>0</v>
      </c>
      <c r="I33" s="41">
        <f t="shared" si="6"/>
        <v>462</v>
      </c>
      <c r="J33" s="141">
        <f t="shared" si="7"/>
        <v>14073.7</v>
      </c>
      <c r="K33" s="36">
        <v>630</v>
      </c>
      <c r="L33" s="350">
        <v>21251.3</v>
      </c>
      <c r="M33" s="349">
        <v>8</v>
      </c>
      <c r="N33" s="34">
        <v>443.45</v>
      </c>
      <c r="O33" s="41">
        <f t="shared" si="8"/>
        <v>638</v>
      </c>
      <c r="P33" s="141">
        <f t="shared" si="9"/>
        <v>21694.75</v>
      </c>
      <c r="Q33" s="36">
        <v>33</v>
      </c>
      <c r="R33" s="350">
        <v>927.25</v>
      </c>
      <c r="S33" s="352" t="s">
        <v>27</v>
      </c>
    </row>
    <row r="34" customHeight="1" spans="1:29">
      <c r="A34" s="41">
        <v>4</v>
      </c>
      <c r="B34" s="30">
        <v>43556</v>
      </c>
      <c r="C34" s="36">
        <v>209</v>
      </c>
      <c r="D34" s="143">
        <v>6435.3</v>
      </c>
      <c r="E34" s="348">
        <v>0</v>
      </c>
      <c r="F34" s="143">
        <v>0</v>
      </c>
      <c r="G34" s="349">
        <v>343</v>
      </c>
      <c r="H34" s="143">
        <v>10424.55</v>
      </c>
      <c r="I34" s="41">
        <f t="shared" si="6"/>
        <v>552</v>
      </c>
      <c r="J34" s="141">
        <f t="shared" si="7"/>
        <v>16859.85</v>
      </c>
      <c r="K34" s="36">
        <v>366</v>
      </c>
      <c r="L34" s="350">
        <v>10294.25</v>
      </c>
      <c r="M34" s="349">
        <v>656</v>
      </c>
      <c r="N34" s="34">
        <v>18504.8</v>
      </c>
      <c r="O34" s="41">
        <f t="shared" si="8"/>
        <v>1022</v>
      </c>
      <c r="P34" s="141">
        <f t="shared" si="9"/>
        <v>28799.05</v>
      </c>
      <c r="Q34" s="36">
        <v>82</v>
      </c>
      <c r="R34" s="350">
        <v>2414.7</v>
      </c>
      <c r="S34" s="351"/>
    </row>
    <row r="35" customHeight="1" spans="1:29">
      <c r="A35" s="41">
        <v>5</v>
      </c>
      <c r="B35" s="30">
        <v>43586</v>
      </c>
      <c r="C35" s="36">
        <v>33</v>
      </c>
      <c r="D35" s="143">
        <v>1020.75</v>
      </c>
      <c r="E35" s="348">
        <v>0</v>
      </c>
      <c r="F35" s="143">
        <v>0</v>
      </c>
      <c r="G35" s="349">
        <v>314</v>
      </c>
      <c r="H35" s="143">
        <v>9627.8</v>
      </c>
      <c r="I35" s="41">
        <f t="shared" si="6"/>
        <v>347</v>
      </c>
      <c r="J35" s="141">
        <f t="shared" si="7"/>
        <v>10648.55</v>
      </c>
      <c r="K35" s="36">
        <v>100</v>
      </c>
      <c r="L35" s="350">
        <v>2824.15</v>
      </c>
      <c r="M35" s="349">
        <v>533</v>
      </c>
      <c r="N35" s="34">
        <v>14954.55</v>
      </c>
      <c r="O35" s="41">
        <f t="shared" si="8"/>
        <v>633</v>
      </c>
      <c r="P35" s="141">
        <f t="shared" si="9"/>
        <v>17778.7</v>
      </c>
      <c r="Q35" s="36">
        <v>35</v>
      </c>
      <c r="R35" s="350">
        <v>1396.3</v>
      </c>
      <c r="S35" s="351"/>
    </row>
    <row r="36" customHeight="1" spans="1:29">
      <c r="A36" s="41">
        <v>6</v>
      </c>
      <c r="B36" s="30">
        <v>43617</v>
      </c>
      <c r="C36" s="36">
        <v>356</v>
      </c>
      <c r="D36" s="143">
        <v>11043.9</v>
      </c>
      <c r="E36" s="348">
        <v>0</v>
      </c>
      <c r="F36" s="143">
        <v>0</v>
      </c>
      <c r="G36" s="349">
        <v>0</v>
      </c>
      <c r="H36" s="143">
        <v>0</v>
      </c>
      <c r="I36" s="41">
        <f t="shared" si="6"/>
        <v>356</v>
      </c>
      <c r="J36" s="141">
        <f t="shared" si="7"/>
        <v>11043.9</v>
      </c>
      <c r="K36" s="36">
        <v>641</v>
      </c>
      <c r="L36" s="350">
        <v>18212</v>
      </c>
      <c r="M36" s="36">
        <v>0</v>
      </c>
      <c r="N36" s="143">
        <v>0</v>
      </c>
      <c r="O36" s="41">
        <f t="shared" si="8"/>
        <v>641</v>
      </c>
      <c r="P36" s="141">
        <f t="shared" si="9"/>
        <v>18212</v>
      </c>
      <c r="Q36" s="36">
        <v>45</v>
      </c>
      <c r="R36" s="350">
        <v>1721.85</v>
      </c>
      <c r="S36" s="351"/>
    </row>
    <row r="37" customHeight="1" spans="1:29">
      <c r="A37" s="41">
        <v>7</v>
      </c>
      <c r="B37" s="30">
        <v>43647</v>
      </c>
      <c r="C37" s="36">
        <v>0</v>
      </c>
      <c r="D37" s="143">
        <v>0</v>
      </c>
      <c r="E37" s="348">
        <v>0</v>
      </c>
      <c r="F37" s="143">
        <v>0</v>
      </c>
      <c r="G37" s="349">
        <v>497</v>
      </c>
      <c r="H37" s="143">
        <v>15351.25</v>
      </c>
      <c r="I37" s="41">
        <f t="shared" si="6"/>
        <v>497</v>
      </c>
      <c r="J37" s="141">
        <f t="shared" si="7"/>
        <v>15351.25</v>
      </c>
      <c r="K37" s="36">
        <v>11</v>
      </c>
      <c r="L37" s="350">
        <v>320.4</v>
      </c>
      <c r="M37" s="349">
        <v>883</v>
      </c>
      <c r="N37" s="34">
        <v>25424</v>
      </c>
      <c r="O37" s="41">
        <f t="shared" si="8"/>
        <v>894</v>
      </c>
      <c r="P37" s="141">
        <f t="shared" si="9"/>
        <v>25744.4</v>
      </c>
      <c r="Q37" s="36">
        <v>39</v>
      </c>
      <c r="R37" s="350">
        <v>1548.85</v>
      </c>
      <c r="S37" s="351"/>
    </row>
    <row r="38" customHeight="1" spans="1:29">
      <c r="A38" s="41">
        <v>8</v>
      </c>
      <c r="B38" s="30">
        <v>43678</v>
      </c>
      <c r="C38" s="36">
        <v>287</v>
      </c>
      <c r="D38" s="143">
        <v>8884.4</v>
      </c>
      <c r="E38" s="348">
        <v>0</v>
      </c>
      <c r="F38" s="143">
        <v>0</v>
      </c>
      <c r="G38" s="349">
        <v>329</v>
      </c>
      <c r="H38" s="143">
        <v>10166.9</v>
      </c>
      <c r="I38" s="41">
        <f t="shared" si="6"/>
        <v>616</v>
      </c>
      <c r="J38" s="141">
        <f t="shared" si="7"/>
        <v>19051.3</v>
      </c>
      <c r="K38" s="36">
        <v>599</v>
      </c>
      <c r="L38" s="350">
        <v>17196.5</v>
      </c>
      <c r="M38" s="349">
        <v>650</v>
      </c>
      <c r="N38" s="34">
        <v>18794.15</v>
      </c>
      <c r="O38" s="41">
        <f t="shared" si="8"/>
        <v>1249</v>
      </c>
      <c r="P38" s="141">
        <f t="shared" si="9"/>
        <v>35990.65</v>
      </c>
      <c r="Q38" s="36">
        <v>52</v>
      </c>
      <c r="R38" s="350">
        <v>2227.65</v>
      </c>
      <c r="S38" s="351"/>
    </row>
    <row r="39" customHeight="1" spans="1:29">
      <c r="A39" s="41">
        <v>9</v>
      </c>
      <c r="B39" s="30">
        <v>43709</v>
      </c>
      <c r="C39" s="36">
        <v>374</v>
      </c>
      <c r="D39" s="143">
        <v>11765.6</v>
      </c>
      <c r="E39" s="348">
        <v>0</v>
      </c>
      <c r="F39" s="143">
        <v>0</v>
      </c>
      <c r="G39" s="349">
        <v>31</v>
      </c>
      <c r="H39" s="143">
        <v>965.7</v>
      </c>
      <c r="I39" s="41">
        <f t="shared" si="6"/>
        <v>405</v>
      </c>
      <c r="J39" s="141">
        <f t="shared" si="7"/>
        <v>12731.3</v>
      </c>
      <c r="K39" s="36">
        <v>755</v>
      </c>
      <c r="L39" s="350">
        <v>21901</v>
      </c>
      <c r="M39" s="349">
        <v>85</v>
      </c>
      <c r="N39" s="34">
        <v>2403.65</v>
      </c>
      <c r="O39" s="41">
        <f t="shared" si="8"/>
        <v>840</v>
      </c>
      <c r="P39" s="141">
        <f t="shared" si="9"/>
        <v>24304.65</v>
      </c>
      <c r="Q39" s="36">
        <v>56</v>
      </c>
      <c r="R39" s="350">
        <v>1754.4</v>
      </c>
      <c r="S39" s="351"/>
    </row>
    <row r="40" customHeight="1" spans="1:29">
      <c r="A40" s="41">
        <v>10</v>
      </c>
      <c r="B40" s="30">
        <v>43739</v>
      </c>
      <c r="C40" s="36">
        <v>425</v>
      </c>
      <c r="D40" s="143">
        <v>13250.1</v>
      </c>
      <c r="E40" s="348">
        <v>0</v>
      </c>
      <c r="F40" s="143">
        <v>0</v>
      </c>
      <c r="G40" s="349">
        <v>270</v>
      </c>
      <c r="H40" s="143">
        <v>8326.25</v>
      </c>
      <c r="I40" s="41">
        <f t="shared" si="6"/>
        <v>695</v>
      </c>
      <c r="J40" s="141">
        <f t="shared" si="7"/>
        <v>21576.35</v>
      </c>
      <c r="K40" s="36">
        <v>1032</v>
      </c>
      <c r="L40" s="350">
        <v>30942</v>
      </c>
      <c r="M40" s="349">
        <v>637</v>
      </c>
      <c r="N40" s="34">
        <v>19049.9</v>
      </c>
      <c r="O40" s="41">
        <f t="shared" si="8"/>
        <v>1669</v>
      </c>
      <c r="P40" s="141">
        <f t="shared" si="9"/>
        <v>49991.9</v>
      </c>
      <c r="Q40" s="36">
        <v>72</v>
      </c>
      <c r="R40" s="350">
        <v>2206.1</v>
      </c>
      <c r="S40" s="351"/>
    </row>
    <row r="41" customHeight="1" spans="1:29">
      <c r="A41" s="41">
        <v>11</v>
      </c>
      <c r="B41" s="30">
        <v>43770</v>
      </c>
      <c r="C41" s="36">
        <v>558</v>
      </c>
      <c r="D41" s="143">
        <v>17349.8</v>
      </c>
      <c r="E41" s="348">
        <v>4</v>
      </c>
      <c r="F41" s="143">
        <v>100.35</v>
      </c>
      <c r="G41" s="349">
        <v>436</v>
      </c>
      <c r="H41" s="143">
        <v>13632.7</v>
      </c>
      <c r="I41" s="41">
        <f t="shared" si="6"/>
        <v>998</v>
      </c>
      <c r="J41" s="141">
        <f t="shared" si="7"/>
        <v>31082.85</v>
      </c>
      <c r="K41" s="36">
        <v>1485</v>
      </c>
      <c r="L41" s="350">
        <v>44780.75</v>
      </c>
      <c r="M41" s="349">
        <v>1188</v>
      </c>
      <c r="N41" s="34">
        <v>38267.9</v>
      </c>
      <c r="O41" s="41">
        <f t="shared" si="8"/>
        <v>2673</v>
      </c>
      <c r="P41" s="141">
        <f t="shared" si="9"/>
        <v>83048.65</v>
      </c>
      <c r="Q41" s="36">
        <v>89</v>
      </c>
      <c r="R41" s="350">
        <v>2676.7</v>
      </c>
      <c r="S41" s="351"/>
    </row>
    <row r="42" customHeight="1" spans="1:29">
      <c r="A42" s="41">
        <v>12</v>
      </c>
      <c r="B42" s="30">
        <v>43800</v>
      </c>
      <c r="C42" s="36">
        <v>465</v>
      </c>
      <c r="D42" s="143">
        <v>14492.8</v>
      </c>
      <c r="E42" s="348">
        <v>0</v>
      </c>
      <c r="F42" s="143">
        <v>0</v>
      </c>
      <c r="G42" s="349">
        <v>457</v>
      </c>
      <c r="H42" s="143">
        <v>14546</v>
      </c>
      <c r="I42" s="41">
        <f t="shared" si="6"/>
        <v>922</v>
      </c>
      <c r="J42" s="141">
        <f t="shared" si="7"/>
        <v>29038.8</v>
      </c>
      <c r="K42" s="36">
        <v>948</v>
      </c>
      <c r="L42" s="350">
        <v>28243.75</v>
      </c>
      <c r="M42" s="349">
        <v>1063</v>
      </c>
      <c r="N42" s="34">
        <v>33639.55</v>
      </c>
      <c r="O42" s="41">
        <f t="shared" si="8"/>
        <v>2011</v>
      </c>
      <c r="P42" s="141">
        <f t="shared" si="9"/>
        <v>61883.3</v>
      </c>
      <c r="Q42" s="36">
        <v>76</v>
      </c>
      <c r="R42" s="350">
        <v>2310.4</v>
      </c>
      <c r="S42" s="351"/>
    </row>
    <row r="43" customHeight="1" spans="1:29">
      <c r="A43" s="54"/>
      <c r="B43" s="55" t="s">
        <v>25</v>
      </c>
      <c r="C43" s="54">
        <f>SUM(C31:C42)</f>
        <v>3572</v>
      </c>
      <c r="D43" s="150">
        <f>SUM(D31:D42)</f>
        <v>111190.95</v>
      </c>
      <c r="E43" s="151">
        <f>SUM(E31:E42)</f>
        <v>4</v>
      </c>
      <c r="F43" s="150">
        <f>SUM(F31:F42)</f>
        <v>100.35</v>
      </c>
      <c r="G43" s="163">
        <f t="shared" ref="G43:R43" si="10">SUM(G31:G42)</f>
        <v>3218</v>
      </c>
      <c r="H43" s="150">
        <f t="shared" si="10"/>
        <v>100000.65</v>
      </c>
      <c r="I43" s="54">
        <f t="shared" si="10"/>
        <v>6794</v>
      </c>
      <c r="J43" s="150">
        <f t="shared" si="10"/>
        <v>211291.95</v>
      </c>
      <c r="K43" s="54">
        <f t="shared" si="10"/>
        <v>6877</v>
      </c>
      <c r="L43" s="65">
        <f t="shared" si="10"/>
        <v>211830.7</v>
      </c>
      <c r="M43" s="163">
        <f t="shared" si="10"/>
        <v>6103</v>
      </c>
      <c r="N43" s="58">
        <f t="shared" si="10"/>
        <v>193683.35</v>
      </c>
      <c r="O43" s="54">
        <f t="shared" si="10"/>
        <v>12980</v>
      </c>
      <c r="P43" s="150">
        <f t="shared" si="10"/>
        <v>405514.05</v>
      </c>
      <c r="Q43" s="54">
        <f t="shared" si="10"/>
        <v>669</v>
      </c>
      <c r="R43" s="65">
        <f t="shared" si="10"/>
        <v>23525.95</v>
      </c>
      <c r="S43" s="353"/>
    </row>
    <row r="45" ht="53" customHeight="1" spans="1:29">
      <c r="A45" s="337" t="s">
        <v>28</v>
      </c>
      <c r="B45" s="337"/>
      <c r="C45" s="337"/>
      <c r="D45" s="337"/>
      <c r="E45" s="337"/>
      <c r="F45" s="337"/>
      <c r="G45" s="337"/>
      <c r="H45" s="337"/>
      <c r="I45" s="337"/>
      <c r="J45" s="337"/>
      <c r="K45" s="337"/>
      <c r="L45" s="337"/>
      <c r="M45" s="337"/>
      <c r="N45" s="337"/>
      <c r="O45" s="337"/>
      <c r="P45" s="337"/>
      <c r="Q45" s="338"/>
      <c r="R45" s="338"/>
      <c r="S45" s="338"/>
    </row>
    <row r="46" customHeight="1" spans="1:29">
      <c r="A46" s="4" t="s">
        <v>1</v>
      </c>
      <c r="B46" s="5" t="s">
        <v>2</v>
      </c>
      <c r="C46" s="9" t="s">
        <v>14</v>
      </c>
      <c r="D46" s="67"/>
      <c r="E46" s="354" t="s">
        <v>16</v>
      </c>
      <c r="F46" s="354"/>
      <c r="G46" s="155" t="s">
        <v>15</v>
      </c>
      <c r="H46" s="339"/>
      <c r="I46" s="354" t="s">
        <v>17</v>
      </c>
      <c r="J46" s="354"/>
      <c r="K46" s="236" t="s">
        <v>3</v>
      </c>
      <c r="L46" s="355"/>
      <c r="M46" s="356" t="s">
        <v>29</v>
      </c>
      <c r="N46" s="339"/>
      <c r="O46" s="68" t="s">
        <v>30</v>
      </c>
      <c r="P46" s="5"/>
      <c r="Q46" s="236" t="s">
        <v>31</v>
      </c>
      <c r="R46" s="355"/>
      <c r="S46" s="356" t="s">
        <v>32</v>
      </c>
      <c r="T46" s="339"/>
      <c r="U46" s="68" t="s">
        <v>33</v>
      </c>
      <c r="V46" s="5"/>
      <c r="W46" s="236" t="s">
        <v>34</v>
      </c>
      <c r="X46" s="357"/>
      <c r="Y46" s="12" t="s">
        <v>4</v>
      </c>
      <c r="Z46" s="14"/>
      <c r="AA46" s="355" t="s">
        <v>5</v>
      </c>
      <c r="AB46" s="357"/>
      <c r="AC46" s="340" t="s">
        <v>21</v>
      </c>
    </row>
    <row r="47" ht="39" customHeight="1" spans="1:29">
      <c r="A47" s="16"/>
      <c r="B47" s="17"/>
      <c r="C47" s="358" t="s">
        <v>9</v>
      </c>
      <c r="D47" s="74" t="s">
        <v>10</v>
      </c>
      <c r="E47" s="16" t="s">
        <v>9</v>
      </c>
      <c r="F47" s="74" t="s">
        <v>10</v>
      </c>
      <c r="G47" s="16" t="s">
        <v>9</v>
      </c>
      <c r="H47" s="74" t="s">
        <v>10</v>
      </c>
      <c r="I47" s="16" t="s">
        <v>9</v>
      </c>
      <c r="J47" s="74" t="s">
        <v>10</v>
      </c>
      <c r="K47" s="341" t="s">
        <v>22</v>
      </c>
      <c r="L47" s="359" t="s">
        <v>23</v>
      </c>
      <c r="M47" s="358" t="s">
        <v>9</v>
      </c>
      <c r="N47" s="74" t="s">
        <v>10</v>
      </c>
      <c r="O47" s="125" t="s">
        <v>9</v>
      </c>
      <c r="P47" s="17" t="s">
        <v>10</v>
      </c>
      <c r="Q47" s="341" t="s">
        <v>22</v>
      </c>
      <c r="R47" s="359" t="s">
        <v>23</v>
      </c>
      <c r="S47" s="358" t="s">
        <v>9</v>
      </c>
      <c r="T47" s="74" t="s">
        <v>10</v>
      </c>
      <c r="U47" s="125" t="s">
        <v>9</v>
      </c>
      <c r="V47" s="17" t="s">
        <v>10</v>
      </c>
      <c r="W47" s="341" t="s">
        <v>22</v>
      </c>
      <c r="X47" s="360" t="s">
        <v>23</v>
      </c>
      <c r="Y47" s="341" t="s">
        <v>22</v>
      </c>
      <c r="Z47" s="360" t="s">
        <v>23</v>
      </c>
      <c r="AA47" s="361" t="s">
        <v>9</v>
      </c>
      <c r="AB47" s="360" t="s">
        <v>10</v>
      </c>
      <c r="AC47" s="343"/>
    </row>
    <row r="48" customHeight="1" spans="1:29">
      <c r="A48" s="29">
        <v>1</v>
      </c>
      <c r="B48" s="30">
        <v>43831</v>
      </c>
      <c r="C48" s="362">
        <v>371</v>
      </c>
      <c r="D48" s="344">
        <v>11631.6</v>
      </c>
      <c r="E48" s="152">
        <v>0</v>
      </c>
      <c r="F48" s="141">
        <v>0</v>
      </c>
      <c r="G48" s="345">
        <v>348</v>
      </c>
      <c r="H48" s="141">
        <v>10941.45</v>
      </c>
      <c r="I48" s="152">
        <v>0</v>
      </c>
      <c r="J48" s="40">
        <v>0</v>
      </c>
      <c r="K48" s="41">
        <f>C48+E48+G48+I48</f>
        <v>719</v>
      </c>
      <c r="L48" s="40">
        <f>D48+F48+H48+J48</f>
        <v>22573.05</v>
      </c>
      <c r="M48" s="363">
        <v>443</v>
      </c>
      <c r="N48" s="46">
        <v>14442.8</v>
      </c>
      <c r="O48" s="345">
        <v>618</v>
      </c>
      <c r="P48" s="40">
        <v>19792.2</v>
      </c>
      <c r="Q48" s="41">
        <f>M48+O48</f>
        <v>1061</v>
      </c>
      <c r="R48" s="40">
        <f>N48+P48</f>
        <v>34235</v>
      </c>
      <c r="S48" s="364">
        <v>296</v>
      </c>
      <c r="T48" s="141">
        <v>9951.65</v>
      </c>
      <c r="U48" s="152">
        <v>220</v>
      </c>
      <c r="V48" s="141">
        <v>7318.3</v>
      </c>
      <c r="W48" s="152">
        <f>S48+U48</f>
        <v>516</v>
      </c>
      <c r="X48" s="365">
        <f>T48+V48</f>
        <v>17269.95</v>
      </c>
      <c r="Y48" s="152">
        <f>Q48+W48</f>
        <v>1577</v>
      </c>
      <c r="Z48" s="365">
        <f>R48+X48</f>
        <v>51504.95</v>
      </c>
      <c r="AA48" s="366">
        <v>65</v>
      </c>
      <c r="AB48" s="367">
        <v>2163.3</v>
      </c>
      <c r="AC48" s="347"/>
    </row>
    <row r="49" customHeight="1" spans="1:53">
      <c r="A49" s="41">
        <v>2</v>
      </c>
      <c r="B49" s="30">
        <v>43862</v>
      </c>
      <c r="C49" s="249">
        <v>314</v>
      </c>
      <c r="D49" s="143">
        <v>10008.5</v>
      </c>
      <c r="E49" s="243">
        <v>32</v>
      </c>
      <c r="F49" s="143">
        <v>1139</v>
      </c>
      <c r="G49" s="349">
        <v>0</v>
      </c>
      <c r="H49" s="143">
        <v>0</v>
      </c>
      <c r="I49" s="152">
        <v>0</v>
      </c>
      <c r="J49" s="40">
        <v>0</v>
      </c>
      <c r="K49" s="41">
        <f t="shared" ref="K49:K59" si="11">C49+E49+G49+I49</f>
        <v>346</v>
      </c>
      <c r="L49" s="40">
        <f t="shared" ref="L49:L59" si="12">D49+F49+H49+J49</f>
        <v>11147.5</v>
      </c>
      <c r="M49" s="249">
        <v>312</v>
      </c>
      <c r="N49" s="350">
        <v>10085.3</v>
      </c>
      <c r="O49" s="345">
        <v>0</v>
      </c>
      <c r="P49" s="40">
        <v>0</v>
      </c>
      <c r="Q49" s="41">
        <f t="shared" ref="Q49:Q59" si="13">M49+O49</f>
        <v>312</v>
      </c>
      <c r="R49" s="40">
        <f t="shared" ref="R49:R59" si="14">N49+P49</f>
        <v>10085.3</v>
      </c>
      <c r="S49" s="248">
        <v>270</v>
      </c>
      <c r="T49" s="143">
        <v>10063.4</v>
      </c>
      <c r="U49" s="243">
        <v>0</v>
      </c>
      <c r="V49" s="143">
        <v>0</v>
      </c>
      <c r="W49" s="152">
        <f t="shared" ref="W49:W60" si="15">S49+U49</f>
        <v>270</v>
      </c>
      <c r="X49" s="365">
        <f t="shared" ref="X49:X60" si="16">T49+V49</f>
        <v>10063.4</v>
      </c>
      <c r="Y49" s="152">
        <f>Q49+W49</f>
        <v>582</v>
      </c>
      <c r="Z49" s="365">
        <f t="shared" ref="Z49:Z59" si="17">R49+X49</f>
        <v>20148.7</v>
      </c>
      <c r="AA49" s="345">
        <v>18</v>
      </c>
      <c r="AB49" s="98">
        <v>588.85</v>
      </c>
      <c r="AC49" s="351"/>
    </row>
    <row r="50" customHeight="1" spans="1:53">
      <c r="A50" s="41">
        <v>3</v>
      </c>
      <c r="B50" s="30">
        <v>43891</v>
      </c>
      <c r="C50" s="249">
        <v>199</v>
      </c>
      <c r="D50" s="143">
        <v>6307.3</v>
      </c>
      <c r="E50" s="243">
        <v>0</v>
      </c>
      <c r="F50" s="143">
        <v>0</v>
      </c>
      <c r="G50" s="349">
        <v>144</v>
      </c>
      <c r="H50" s="143">
        <v>4507.55</v>
      </c>
      <c r="I50" s="152">
        <v>0</v>
      </c>
      <c r="J50" s="40">
        <v>0</v>
      </c>
      <c r="K50" s="41">
        <f t="shared" si="11"/>
        <v>343</v>
      </c>
      <c r="L50" s="40">
        <f t="shared" si="12"/>
        <v>10814.85</v>
      </c>
      <c r="M50" s="249">
        <v>195</v>
      </c>
      <c r="N50" s="350">
        <v>5948.65</v>
      </c>
      <c r="O50" s="349">
        <v>275</v>
      </c>
      <c r="P50" s="34">
        <v>8577.95</v>
      </c>
      <c r="Q50" s="41">
        <f t="shared" si="13"/>
        <v>470</v>
      </c>
      <c r="R50" s="40">
        <f t="shared" si="14"/>
        <v>14526.6</v>
      </c>
      <c r="S50" s="248">
        <v>116</v>
      </c>
      <c r="T50" s="143">
        <v>4280.95</v>
      </c>
      <c r="U50" s="243">
        <v>179</v>
      </c>
      <c r="V50" s="143">
        <v>5902.25</v>
      </c>
      <c r="W50" s="152">
        <f t="shared" si="15"/>
        <v>295</v>
      </c>
      <c r="X50" s="365">
        <f t="shared" si="16"/>
        <v>10183.2</v>
      </c>
      <c r="Y50" s="152">
        <f t="shared" ref="Y49:Y59" si="18">Q50+W50</f>
        <v>765</v>
      </c>
      <c r="Z50" s="365">
        <f t="shared" si="17"/>
        <v>24709.8</v>
      </c>
      <c r="AA50" s="349">
        <v>29</v>
      </c>
      <c r="AB50" s="117">
        <v>862.1</v>
      </c>
      <c r="AC50" s="352"/>
    </row>
    <row r="51" customHeight="1" spans="1:53">
      <c r="A51" s="41">
        <v>4</v>
      </c>
      <c r="B51" s="30">
        <v>43922</v>
      </c>
      <c r="C51" s="249">
        <v>1</v>
      </c>
      <c r="D51" s="143">
        <v>19.3</v>
      </c>
      <c r="E51" s="243">
        <v>0</v>
      </c>
      <c r="F51" s="143">
        <v>0</v>
      </c>
      <c r="G51" s="349">
        <v>230</v>
      </c>
      <c r="H51" s="143">
        <v>7269.7</v>
      </c>
      <c r="I51" s="152">
        <v>0</v>
      </c>
      <c r="J51" s="40">
        <v>0</v>
      </c>
      <c r="K51" s="41">
        <f t="shared" si="11"/>
        <v>231</v>
      </c>
      <c r="L51" s="40">
        <f t="shared" si="12"/>
        <v>7289</v>
      </c>
      <c r="M51" s="249">
        <v>6</v>
      </c>
      <c r="N51" s="350">
        <v>167.15</v>
      </c>
      <c r="O51" s="349">
        <v>328</v>
      </c>
      <c r="P51" s="34">
        <v>10134.9</v>
      </c>
      <c r="Q51" s="41">
        <f t="shared" si="13"/>
        <v>334</v>
      </c>
      <c r="R51" s="40">
        <f t="shared" si="14"/>
        <v>10302.05</v>
      </c>
      <c r="S51" s="248">
        <v>0</v>
      </c>
      <c r="T51" s="143">
        <v>0</v>
      </c>
      <c r="U51" s="243">
        <v>216</v>
      </c>
      <c r="V51" s="143">
        <v>7291.55</v>
      </c>
      <c r="W51" s="152">
        <f t="shared" si="15"/>
        <v>216</v>
      </c>
      <c r="X51" s="365">
        <f t="shared" si="16"/>
        <v>7291.55</v>
      </c>
      <c r="Y51" s="152">
        <f t="shared" si="18"/>
        <v>550</v>
      </c>
      <c r="Z51" s="365">
        <f t="shared" si="17"/>
        <v>17593.6</v>
      </c>
      <c r="AA51" s="349">
        <v>32</v>
      </c>
      <c r="AB51" s="117">
        <v>964.95</v>
      </c>
      <c r="AC51" s="351"/>
    </row>
    <row r="52" customHeight="1" spans="1:53">
      <c r="A52" s="41">
        <v>5</v>
      </c>
      <c r="B52" s="30">
        <v>43952</v>
      </c>
      <c r="C52" s="249">
        <v>395</v>
      </c>
      <c r="D52" s="143">
        <v>12212.4</v>
      </c>
      <c r="E52" s="243">
        <v>0</v>
      </c>
      <c r="F52" s="143">
        <v>0</v>
      </c>
      <c r="G52" s="349">
        <v>292</v>
      </c>
      <c r="H52" s="143">
        <v>9169.4</v>
      </c>
      <c r="I52" s="152">
        <v>0</v>
      </c>
      <c r="J52" s="40">
        <v>0</v>
      </c>
      <c r="K52" s="41">
        <f t="shared" si="11"/>
        <v>687</v>
      </c>
      <c r="L52" s="40">
        <f t="shared" si="12"/>
        <v>21381.8</v>
      </c>
      <c r="M52" s="249">
        <v>661</v>
      </c>
      <c r="N52" s="350">
        <v>20318.7</v>
      </c>
      <c r="O52" s="349">
        <v>517</v>
      </c>
      <c r="P52" s="34">
        <v>17037</v>
      </c>
      <c r="Q52" s="41">
        <f t="shared" si="13"/>
        <v>1178</v>
      </c>
      <c r="R52" s="40">
        <f t="shared" si="14"/>
        <v>37355.7</v>
      </c>
      <c r="S52" s="248">
        <v>260</v>
      </c>
      <c r="T52" s="143">
        <v>8499.7</v>
      </c>
      <c r="U52" s="243">
        <v>149</v>
      </c>
      <c r="V52" s="143">
        <v>5023.25</v>
      </c>
      <c r="W52" s="152">
        <f t="shared" si="15"/>
        <v>409</v>
      </c>
      <c r="X52" s="365">
        <f t="shared" si="16"/>
        <v>13522.95</v>
      </c>
      <c r="Y52" s="152">
        <f t="shared" si="18"/>
        <v>1587</v>
      </c>
      <c r="Z52" s="365">
        <f t="shared" si="17"/>
        <v>50878.65</v>
      </c>
      <c r="AA52" s="349">
        <v>78</v>
      </c>
      <c r="AB52" s="117">
        <v>2376.55</v>
      </c>
      <c r="AC52" s="351"/>
    </row>
    <row r="53" customHeight="1" spans="1:53">
      <c r="A53" s="41">
        <v>6</v>
      </c>
      <c r="B53" s="30">
        <v>43983</v>
      </c>
      <c r="C53" s="249">
        <v>153</v>
      </c>
      <c r="D53" s="143">
        <v>4690.1</v>
      </c>
      <c r="E53" s="243">
        <v>0</v>
      </c>
      <c r="F53" s="143">
        <v>0</v>
      </c>
      <c r="G53" s="349">
        <v>462</v>
      </c>
      <c r="H53" s="143">
        <v>14340.05</v>
      </c>
      <c r="I53" s="152">
        <v>0</v>
      </c>
      <c r="J53" s="40">
        <v>0</v>
      </c>
      <c r="K53" s="41">
        <f t="shared" si="11"/>
        <v>615</v>
      </c>
      <c r="L53" s="40">
        <f t="shared" si="12"/>
        <v>19030.15</v>
      </c>
      <c r="M53" s="249">
        <v>243</v>
      </c>
      <c r="N53" s="350">
        <v>7412.3</v>
      </c>
      <c r="O53" s="349">
        <v>708</v>
      </c>
      <c r="P53" s="34">
        <v>22490.05</v>
      </c>
      <c r="Q53" s="41">
        <f t="shared" si="13"/>
        <v>951</v>
      </c>
      <c r="R53" s="40">
        <f t="shared" si="14"/>
        <v>29902.35</v>
      </c>
      <c r="S53" s="248">
        <v>152</v>
      </c>
      <c r="T53" s="143">
        <v>4842.3</v>
      </c>
      <c r="U53" s="243">
        <v>364</v>
      </c>
      <c r="V53" s="143">
        <v>12282.95</v>
      </c>
      <c r="W53" s="152">
        <f t="shared" si="15"/>
        <v>516</v>
      </c>
      <c r="X53" s="365">
        <f t="shared" si="16"/>
        <v>17125.25</v>
      </c>
      <c r="Y53" s="152">
        <f t="shared" si="18"/>
        <v>1467</v>
      </c>
      <c r="Z53" s="365">
        <f t="shared" si="17"/>
        <v>47027.6</v>
      </c>
      <c r="AA53" s="349">
        <v>59</v>
      </c>
      <c r="AB53" s="117">
        <v>1785.8</v>
      </c>
      <c r="AC53" s="351"/>
    </row>
    <row r="54" customHeight="1" spans="1:53">
      <c r="A54" s="41">
        <v>7</v>
      </c>
      <c r="B54" s="30">
        <v>44013</v>
      </c>
      <c r="C54" s="249">
        <v>626</v>
      </c>
      <c r="D54" s="143">
        <v>19547.3</v>
      </c>
      <c r="E54" s="243">
        <v>0</v>
      </c>
      <c r="F54" s="143">
        <v>0</v>
      </c>
      <c r="G54" s="349">
        <v>182</v>
      </c>
      <c r="H54" s="143">
        <v>5641.35</v>
      </c>
      <c r="I54" s="152">
        <v>0</v>
      </c>
      <c r="J54" s="40">
        <v>0</v>
      </c>
      <c r="K54" s="41">
        <f t="shared" si="11"/>
        <v>808</v>
      </c>
      <c r="L54" s="40">
        <f t="shared" si="12"/>
        <v>25188.65</v>
      </c>
      <c r="M54" s="249">
        <v>1137</v>
      </c>
      <c r="N54" s="350">
        <v>35040</v>
      </c>
      <c r="O54" s="349">
        <v>477</v>
      </c>
      <c r="P54" s="34">
        <v>15289.5</v>
      </c>
      <c r="Q54" s="41">
        <f t="shared" si="13"/>
        <v>1614</v>
      </c>
      <c r="R54" s="40">
        <f t="shared" si="14"/>
        <v>50329.5</v>
      </c>
      <c r="S54" s="248">
        <v>677</v>
      </c>
      <c r="T54" s="143">
        <v>21935.8</v>
      </c>
      <c r="U54" s="243">
        <v>8</v>
      </c>
      <c r="V54" s="143">
        <v>272.35</v>
      </c>
      <c r="W54" s="152">
        <f t="shared" si="15"/>
        <v>685</v>
      </c>
      <c r="X54" s="365">
        <f t="shared" si="16"/>
        <v>22208.15</v>
      </c>
      <c r="Y54" s="152">
        <f t="shared" si="18"/>
        <v>2299</v>
      </c>
      <c r="Z54" s="365">
        <f t="shared" si="17"/>
        <v>72537.65</v>
      </c>
      <c r="AA54" s="349">
        <v>140</v>
      </c>
      <c r="AB54" s="117">
        <v>4422.1</v>
      </c>
      <c r="AC54" s="351"/>
    </row>
    <row r="55" customHeight="1" spans="1:53">
      <c r="A55" s="41">
        <v>8</v>
      </c>
      <c r="B55" s="30">
        <v>44044</v>
      </c>
      <c r="C55" s="249">
        <v>696</v>
      </c>
      <c r="D55" s="143">
        <v>21778.95</v>
      </c>
      <c r="E55" s="243">
        <v>0</v>
      </c>
      <c r="F55" s="143">
        <v>0</v>
      </c>
      <c r="G55" s="349">
        <v>49</v>
      </c>
      <c r="H55" s="143">
        <v>1524.25</v>
      </c>
      <c r="I55" s="152">
        <v>0</v>
      </c>
      <c r="J55" s="40">
        <v>0</v>
      </c>
      <c r="K55" s="41">
        <f t="shared" si="11"/>
        <v>745</v>
      </c>
      <c r="L55" s="40">
        <f t="shared" si="12"/>
        <v>23303.2</v>
      </c>
      <c r="M55" s="249">
        <v>1112</v>
      </c>
      <c r="N55" s="350">
        <v>35536.55</v>
      </c>
      <c r="O55" s="349">
        <v>114</v>
      </c>
      <c r="P55" s="34">
        <v>3595.4</v>
      </c>
      <c r="Q55" s="41">
        <f t="shared" si="13"/>
        <v>1226</v>
      </c>
      <c r="R55" s="40">
        <f t="shared" si="14"/>
        <v>39131.95</v>
      </c>
      <c r="S55" s="248">
        <v>648</v>
      </c>
      <c r="T55" s="143">
        <v>20638.65</v>
      </c>
      <c r="U55" s="243">
        <v>4</v>
      </c>
      <c r="V55" s="143">
        <v>124.85</v>
      </c>
      <c r="W55" s="152">
        <f t="shared" si="15"/>
        <v>652</v>
      </c>
      <c r="X55" s="365">
        <f t="shared" si="16"/>
        <v>20763.5</v>
      </c>
      <c r="Y55" s="152">
        <f t="shared" si="18"/>
        <v>1878</v>
      </c>
      <c r="Z55" s="365">
        <f t="shared" si="17"/>
        <v>59895.45</v>
      </c>
      <c r="AA55" s="349">
        <v>119</v>
      </c>
      <c r="AB55" s="117">
        <v>3660.35</v>
      </c>
      <c r="AC55" s="351"/>
    </row>
    <row r="56" customHeight="1" spans="1:53">
      <c r="A56" s="41">
        <v>9</v>
      </c>
      <c r="B56" s="30">
        <v>44075</v>
      </c>
      <c r="C56" s="249">
        <v>501</v>
      </c>
      <c r="D56" s="143">
        <v>15466.65</v>
      </c>
      <c r="E56" s="243">
        <v>16</v>
      </c>
      <c r="F56" s="143">
        <v>307.8</v>
      </c>
      <c r="G56" s="349">
        <v>331</v>
      </c>
      <c r="H56" s="143">
        <v>10176.9</v>
      </c>
      <c r="I56" s="152">
        <v>16</v>
      </c>
      <c r="J56" s="40">
        <v>343.45</v>
      </c>
      <c r="K56" s="41">
        <f t="shared" si="11"/>
        <v>864</v>
      </c>
      <c r="L56" s="40">
        <f t="shared" si="12"/>
        <v>26294.8</v>
      </c>
      <c r="M56" s="249">
        <v>821</v>
      </c>
      <c r="N56" s="350">
        <v>25744.1</v>
      </c>
      <c r="O56" s="349">
        <v>615</v>
      </c>
      <c r="P56" s="34">
        <v>20212.15</v>
      </c>
      <c r="Q56" s="41">
        <f t="shared" si="13"/>
        <v>1436</v>
      </c>
      <c r="R56" s="40">
        <f t="shared" si="14"/>
        <v>45956.25</v>
      </c>
      <c r="S56" s="248">
        <v>478</v>
      </c>
      <c r="T56" s="143">
        <v>14946.75</v>
      </c>
      <c r="U56" s="243">
        <v>97</v>
      </c>
      <c r="V56" s="143">
        <v>3077.05</v>
      </c>
      <c r="W56" s="152">
        <f t="shared" si="15"/>
        <v>575</v>
      </c>
      <c r="X56" s="365">
        <f t="shared" si="16"/>
        <v>18023.8</v>
      </c>
      <c r="Y56" s="152">
        <f t="shared" si="18"/>
        <v>2011</v>
      </c>
      <c r="Z56" s="365">
        <f t="shared" si="17"/>
        <v>63980.05</v>
      </c>
      <c r="AA56" s="349">
        <v>145</v>
      </c>
      <c r="AB56" s="117">
        <v>4532.2</v>
      </c>
      <c r="AC56" s="351"/>
    </row>
    <row r="57" customHeight="1" spans="1:53">
      <c r="A57" s="41">
        <v>10</v>
      </c>
      <c r="B57" s="30">
        <v>44105</v>
      </c>
      <c r="C57" s="249">
        <v>328</v>
      </c>
      <c r="D57" s="143">
        <v>10225.25</v>
      </c>
      <c r="E57" s="243">
        <v>0</v>
      </c>
      <c r="F57" s="143">
        <v>0</v>
      </c>
      <c r="G57" s="349">
        <v>121</v>
      </c>
      <c r="H57" s="143">
        <v>3773.35</v>
      </c>
      <c r="I57" s="152">
        <v>0</v>
      </c>
      <c r="J57" s="40">
        <v>0</v>
      </c>
      <c r="K57" s="41">
        <f t="shared" si="11"/>
        <v>449</v>
      </c>
      <c r="L57" s="40">
        <f t="shared" si="12"/>
        <v>13998.6</v>
      </c>
      <c r="M57" s="249">
        <v>441</v>
      </c>
      <c r="N57" s="350">
        <v>14082.4</v>
      </c>
      <c r="O57" s="349">
        <v>140</v>
      </c>
      <c r="P57" s="34">
        <v>4600.55</v>
      </c>
      <c r="Q57" s="41">
        <f t="shared" si="13"/>
        <v>581</v>
      </c>
      <c r="R57" s="40">
        <f t="shared" si="14"/>
        <v>18682.95</v>
      </c>
      <c r="S57" s="248">
        <v>331</v>
      </c>
      <c r="T57" s="143">
        <v>10358.95</v>
      </c>
      <c r="U57" s="243">
        <v>126</v>
      </c>
      <c r="V57" s="143">
        <v>4081.6</v>
      </c>
      <c r="W57" s="152">
        <f t="shared" si="15"/>
        <v>457</v>
      </c>
      <c r="X57" s="365">
        <f t="shared" si="16"/>
        <v>14440.55</v>
      </c>
      <c r="Y57" s="152">
        <f t="shared" si="18"/>
        <v>1038</v>
      </c>
      <c r="Z57" s="365">
        <f t="shared" si="17"/>
        <v>33123.5</v>
      </c>
      <c r="AA57" s="349">
        <v>65</v>
      </c>
      <c r="AB57" s="117">
        <v>2022.65</v>
      </c>
      <c r="AC57" s="351"/>
    </row>
    <row r="58" customHeight="1" spans="1:53">
      <c r="A58" s="41">
        <v>11</v>
      </c>
      <c r="B58" s="30">
        <v>44136</v>
      </c>
      <c r="C58" s="249">
        <v>281</v>
      </c>
      <c r="D58" s="143">
        <v>8779.1</v>
      </c>
      <c r="E58" s="243">
        <v>0</v>
      </c>
      <c r="F58" s="143">
        <v>0</v>
      </c>
      <c r="G58" s="349">
        <v>557</v>
      </c>
      <c r="H58" s="143">
        <v>17435.4</v>
      </c>
      <c r="I58" s="152">
        <v>0</v>
      </c>
      <c r="J58" s="40">
        <v>0</v>
      </c>
      <c r="K58" s="41">
        <f t="shared" si="11"/>
        <v>838</v>
      </c>
      <c r="L58" s="40">
        <f t="shared" si="12"/>
        <v>26214.5</v>
      </c>
      <c r="M58" s="249">
        <v>467</v>
      </c>
      <c r="N58" s="350">
        <v>15161.6</v>
      </c>
      <c r="O58" s="349">
        <v>802</v>
      </c>
      <c r="P58" s="34">
        <v>26141.5</v>
      </c>
      <c r="Q58" s="41">
        <f t="shared" si="13"/>
        <v>1269</v>
      </c>
      <c r="R58" s="40">
        <f t="shared" si="14"/>
        <v>41303.1</v>
      </c>
      <c r="S58" s="248">
        <v>227</v>
      </c>
      <c r="T58" s="143">
        <v>7300.45</v>
      </c>
      <c r="U58" s="243">
        <v>302</v>
      </c>
      <c r="V58" s="143">
        <v>9806.65</v>
      </c>
      <c r="W58" s="152">
        <f t="shared" si="15"/>
        <v>529</v>
      </c>
      <c r="X58" s="365">
        <f t="shared" si="16"/>
        <v>17107.1</v>
      </c>
      <c r="Y58" s="152">
        <f t="shared" si="18"/>
        <v>1798</v>
      </c>
      <c r="Z58" s="365">
        <f t="shared" si="17"/>
        <v>58410.2</v>
      </c>
      <c r="AA58" s="349">
        <v>112</v>
      </c>
      <c r="AB58" s="117">
        <v>3494.85</v>
      </c>
      <c r="AC58" s="351"/>
    </row>
    <row r="59" customHeight="1" spans="1:53">
      <c r="A59" s="41">
        <v>12</v>
      </c>
      <c r="B59" s="30">
        <v>44166</v>
      </c>
      <c r="C59" s="249">
        <v>799</v>
      </c>
      <c r="D59" s="143">
        <v>24663.55</v>
      </c>
      <c r="E59" s="243">
        <v>295</v>
      </c>
      <c r="F59" s="143">
        <v>7921.3</v>
      </c>
      <c r="G59" s="349">
        <v>733</v>
      </c>
      <c r="H59" s="143">
        <v>23004.7</v>
      </c>
      <c r="I59" s="152">
        <v>78</v>
      </c>
      <c r="J59" s="40">
        <v>2093.55</v>
      </c>
      <c r="K59" s="41">
        <f t="shared" si="11"/>
        <v>1905</v>
      </c>
      <c r="L59" s="40">
        <f t="shared" si="12"/>
        <v>57683.1</v>
      </c>
      <c r="M59" s="249">
        <v>1200</v>
      </c>
      <c r="N59" s="350">
        <v>39306.7</v>
      </c>
      <c r="O59" s="349">
        <v>1494</v>
      </c>
      <c r="P59" s="34">
        <v>50439.75</v>
      </c>
      <c r="Q59" s="41">
        <f t="shared" si="13"/>
        <v>2694</v>
      </c>
      <c r="R59" s="40">
        <f t="shared" si="14"/>
        <v>89746.45</v>
      </c>
      <c r="S59" s="248">
        <v>869</v>
      </c>
      <c r="T59" s="143">
        <v>28302.6</v>
      </c>
      <c r="U59" s="243">
        <v>0</v>
      </c>
      <c r="V59" s="143">
        <v>0</v>
      </c>
      <c r="W59" s="152">
        <f t="shared" si="15"/>
        <v>869</v>
      </c>
      <c r="X59" s="365">
        <f t="shared" si="16"/>
        <v>28302.6</v>
      </c>
      <c r="Y59" s="152">
        <f t="shared" si="18"/>
        <v>3563</v>
      </c>
      <c r="Z59" s="365">
        <f t="shared" si="17"/>
        <v>118049.05</v>
      </c>
      <c r="AA59" s="349">
        <v>273</v>
      </c>
      <c r="AB59" s="117">
        <v>8684.65</v>
      </c>
      <c r="AC59" s="351"/>
    </row>
    <row r="60" customHeight="1" spans="1:53">
      <c r="A60" s="54"/>
      <c r="B60" s="55" t="s">
        <v>25</v>
      </c>
      <c r="C60" s="60">
        <f t="shared" ref="C60:J60" si="19">SUM(C48:C59)</f>
        <v>4664</v>
      </c>
      <c r="D60" s="150">
        <f t="shared" si="19"/>
        <v>145330</v>
      </c>
      <c r="E60" s="151">
        <f t="shared" si="19"/>
        <v>343</v>
      </c>
      <c r="F60" s="150">
        <f t="shared" si="19"/>
        <v>9368.1</v>
      </c>
      <c r="G60" s="163">
        <f t="shared" si="19"/>
        <v>3449</v>
      </c>
      <c r="H60" s="150">
        <f t="shared" si="19"/>
        <v>107784.1</v>
      </c>
      <c r="I60" s="151">
        <f t="shared" si="19"/>
        <v>94</v>
      </c>
      <c r="J60" s="58">
        <f t="shared" si="19"/>
        <v>2437</v>
      </c>
      <c r="K60" s="54">
        <f t="shared" ref="K60:AB60" si="20">SUM(K48:K59)</f>
        <v>8550</v>
      </c>
      <c r="L60" s="58">
        <f t="shared" si="20"/>
        <v>264919.2</v>
      </c>
      <c r="M60" s="60">
        <f t="shared" si="20"/>
        <v>7038</v>
      </c>
      <c r="N60" s="65">
        <f t="shared" si="20"/>
        <v>223246.25</v>
      </c>
      <c r="O60" s="163">
        <f t="shared" si="20"/>
        <v>6088</v>
      </c>
      <c r="P60" s="58">
        <f t="shared" si="20"/>
        <v>198310.95</v>
      </c>
      <c r="Q60" s="54">
        <f t="shared" si="20"/>
        <v>13126</v>
      </c>
      <c r="R60" s="58">
        <f t="shared" si="20"/>
        <v>421557.2</v>
      </c>
      <c r="S60" s="368">
        <f t="shared" si="20"/>
        <v>4324</v>
      </c>
      <c r="T60" s="150">
        <f t="shared" si="20"/>
        <v>141121.2</v>
      </c>
      <c r="U60" s="151">
        <f t="shared" si="20"/>
        <v>1665</v>
      </c>
      <c r="V60" s="150">
        <f t="shared" si="20"/>
        <v>55180.8</v>
      </c>
      <c r="W60" s="369">
        <f t="shared" si="20"/>
        <v>5989</v>
      </c>
      <c r="X60" s="370">
        <f t="shared" si="20"/>
        <v>196302</v>
      </c>
      <c r="Y60" s="153">
        <f t="shared" si="20"/>
        <v>19115</v>
      </c>
      <c r="Z60" s="59">
        <f t="shared" si="20"/>
        <v>617859.2</v>
      </c>
      <c r="AA60" s="163">
        <f t="shared" si="20"/>
        <v>1135</v>
      </c>
      <c r="AB60" s="136">
        <f t="shared" si="20"/>
        <v>35558.35</v>
      </c>
      <c r="AC60" s="353"/>
    </row>
    <row r="61" ht="50" customHeight="1"/>
    <row r="62" ht="68" customHeight="1" spans="1:53">
      <c r="A62" s="66" t="s">
        <v>35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customHeight="1" spans="1:53">
      <c r="A63" s="4" t="s">
        <v>1</v>
      </c>
      <c r="B63" s="5" t="s">
        <v>2</v>
      </c>
      <c r="C63" s="9" t="s">
        <v>36</v>
      </c>
      <c r="D63" s="6"/>
      <c r="E63" s="6" t="s">
        <v>37</v>
      </c>
      <c r="F63" s="5"/>
      <c r="G63" s="4" t="s">
        <v>38</v>
      </c>
      <c r="H63" s="6"/>
      <c r="I63" s="6" t="s">
        <v>39</v>
      </c>
      <c r="J63" s="5"/>
      <c r="K63" s="238" t="s">
        <v>40</v>
      </c>
      <c r="L63" s="235"/>
      <c r="M63" s="9" t="s">
        <v>41</v>
      </c>
      <c r="N63" s="6"/>
      <c r="O63" s="6" t="s">
        <v>42</v>
      </c>
      <c r="P63" s="5"/>
      <c r="Q63" s="4" t="s">
        <v>43</v>
      </c>
      <c r="R63" s="6"/>
      <c r="S63" s="6" t="s">
        <v>44</v>
      </c>
      <c r="T63" s="5"/>
      <c r="U63" s="12" t="s">
        <v>45</v>
      </c>
      <c r="V63" s="14"/>
      <c r="W63" s="11" t="s">
        <v>3</v>
      </c>
      <c r="X63" s="11"/>
      <c r="Y63" s="9" t="s">
        <v>46</v>
      </c>
      <c r="Z63" s="6"/>
      <c r="AA63" s="6" t="s">
        <v>47</v>
      </c>
      <c r="AB63" s="5"/>
      <c r="AC63" s="221" t="s">
        <v>48</v>
      </c>
      <c r="AD63" s="222"/>
      <c r="AE63" s="9" t="s">
        <v>49</v>
      </c>
      <c r="AF63" s="6"/>
      <c r="AG63" s="6" t="s">
        <v>50</v>
      </c>
      <c r="AH63" s="5"/>
      <c r="AI63" s="236" t="s">
        <v>51</v>
      </c>
      <c r="AJ63" s="355"/>
      <c r="AK63" s="9" t="s">
        <v>52</v>
      </c>
      <c r="AL63" s="6"/>
      <c r="AM63" s="6" t="s">
        <v>53</v>
      </c>
      <c r="AN63" s="5"/>
      <c r="AO63" s="236" t="s">
        <v>54</v>
      </c>
      <c r="AP63" s="357"/>
      <c r="AQ63" s="9" t="s">
        <v>55</v>
      </c>
      <c r="AR63" s="6"/>
      <c r="AS63" s="6" t="s">
        <v>56</v>
      </c>
      <c r="AT63" s="5"/>
      <c r="AU63" s="236" t="s">
        <v>57</v>
      </c>
      <c r="AV63" s="357"/>
      <c r="AW63" s="7" t="s">
        <v>4</v>
      </c>
      <c r="AX63" s="8"/>
      <c r="AY63" s="11" t="s">
        <v>5</v>
      </c>
      <c r="AZ63" s="73"/>
      <c r="BA63" s="340" t="s">
        <v>21</v>
      </c>
    </row>
    <row r="64" ht="46" customHeight="1" spans="1:53">
      <c r="A64" s="16"/>
      <c r="B64" s="17"/>
      <c r="C64" s="23" t="s">
        <v>9</v>
      </c>
      <c r="D64" s="19" t="s">
        <v>10</v>
      </c>
      <c r="E64" s="19" t="s">
        <v>9</v>
      </c>
      <c r="F64" s="20" t="s">
        <v>10</v>
      </c>
      <c r="G64" s="18" t="s">
        <v>9</v>
      </c>
      <c r="H64" s="19" t="s">
        <v>10</v>
      </c>
      <c r="I64" s="19" t="s">
        <v>9</v>
      </c>
      <c r="J64" s="20" t="s">
        <v>10</v>
      </c>
      <c r="K64" s="241" t="s">
        <v>22</v>
      </c>
      <c r="L64" s="240" t="s">
        <v>23</v>
      </c>
      <c r="M64" s="23" t="s">
        <v>9</v>
      </c>
      <c r="N64" s="19" t="s">
        <v>10</v>
      </c>
      <c r="O64" s="19" t="s">
        <v>9</v>
      </c>
      <c r="P64" s="20" t="s">
        <v>10</v>
      </c>
      <c r="Q64" s="18" t="s">
        <v>9</v>
      </c>
      <c r="R64" s="19" t="s">
        <v>10</v>
      </c>
      <c r="S64" s="19" t="s">
        <v>9</v>
      </c>
      <c r="T64" s="20" t="s">
        <v>10</v>
      </c>
      <c r="U64" s="25" t="s">
        <v>22</v>
      </c>
      <c r="V64" s="27" t="s">
        <v>23</v>
      </c>
      <c r="W64" s="371" t="s">
        <v>22</v>
      </c>
      <c r="X64" s="372" t="s">
        <v>23</v>
      </c>
      <c r="Y64" s="23" t="s">
        <v>9</v>
      </c>
      <c r="Z64" s="19" t="s">
        <v>10</v>
      </c>
      <c r="AA64" s="19" t="s">
        <v>9</v>
      </c>
      <c r="AB64" s="20" t="s">
        <v>10</v>
      </c>
      <c r="AC64" s="225" t="s">
        <v>22</v>
      </c>
      <c r="AD64" s="226" t="s">
        <v>23</v>
      </c>
      <c r="AE64" s="23" t="s">
        <v>9</v>
      </c>
      <c r="AF64" s="19" t="s">
        <v>10</v>
      </c>
      <c r="AG64" s="19" t="s">
        <v>9</v>
      </c>
      <c r="AH64" s="20" t="s">
        <v>10</v>
      </c>
      <c r="AI64" s="341" t="s">
        <v>22</v>
      </c>
      <c r="AJ64" s="359" t="s">
        <v>23</v>
      </c>
      <c r="AK64" s="373" t="s">
        <v>9</v>
      </c>
      <c r="AL64" s="374" t="s">
        <v>10</v>
      </c>
      <c r="AM64" s="374" t="s">
        <v>9</v>
      </c>
      <c r="AN64" s="375" t="s">
        <v>10</v>
      </c>
      <c r="AO64" s="376" t="s">
        <v>22</v>
      </c>
      <c r="AP64" s="377" t="s">
        <v>23</v>
      </c>
      <c r="AQ64" s="23" t="s">
        <v>9</v>
      </c>
      <c r="AR64" s="19" t="s">
        <v>10</v>
      </c>
      <c r="AS64" s="19" t="s">
        <v>9</v>
      </c>
      <c r="AT64" s="20" t="s">
        <v>10</v>
      </c>
      <c r="AU64" s="341" t="s">
        <v>22</v>
      </c>
      <c r="AV64" s="360" t="s">
        <v>23</v>
      </c>
      <c r="AW64" s="378" t="s">
        <v>22</v>
      </c>
      <c r="AX64" s="379" t="s">
        <v>23</v>
      </c>
      <c r="AY64" s="371" t="s">
        <v>9</v>
      </c>
      <c r="AZ64" s="379" t="s">
        <v>10</v>
      </c>
      <c r="BA64" s="343"/>
    </row>
    <row r="65" customHeight="1" spans="1:53">
      <c r="A65" s="29">
        <v>1</v>
      </c>
      <c r="B65" s="30">
        <v>44197</v>
      </c>
      <c r="C65" s="249">
        <v>19</v>
      </c>
      <c r="D65" s="32">
        <v>658.3</v>
      </c>
      <c r="E65" s="35">
        <v>252</v>
      </c>
      <c r="F65" s="34">
        <v>8037.7</v>
      </c>
      <c r="G65" s="36">
        <v>164</v>
      </c>
      <c r="H65" s="32">
        <v>5162.85</v>
      </c>
      <c r="I65" s="35">
        <v>671</v>
      </c>
      <c r="J65" s="34">
        <v>21056.3</v>
      </c>
      <c r="K65" s="244">
        <f>C65+E65+G65+I65</f>
        <v>1106</v>
      </c>
      <c r="L65" s="34">
        <f>D65+F65+H65+J65</f>
        <v>34915.15</v>
      </c>
      <c r="M65" s="249">
        <v>667</v>
      </c>
      <c r="N65" s="32">
        <v>16896.8</v>
      </c>
      <c r="O65" s="35">
        <v>14</v>
      </c>
      <c r="P65" s="34">
        <v>376.75</v>
      </c>
      <c r="Q65" s="36">
        <v>417</v>
      </c>
      <c r="R65" s="32">
        <v>12561.7</v>
      </c>
      <c r="S65" s="35">
        <v>97</v>
      </c>
      <c r="T65" s="34">
        <v>2574.85</v>
      </c>
      <c r="U65" s="36">
        <f>M65+O65+Q65+S65</f>
        <v>1195</v>
      </c>
      <c r="V65" s="37">
        <f>N65+P65+R65+T65</f>
        <v>32410.1</v>
      </c>
      <c r="W65" s="152">
        <f>K65+U65</f>
        <v>2301</v>
      </c>
      <c r="X65" s="40">
        <f>L65+V65</f>
        <v>67325.25</v>
      </c>
      <c r="Y65" s="249">
        <v>1351</v>
      </c>
      <c r="Z65" s="49">
        <v>44005.1</v>
      </c>
      <c r="AA65" s="199">
        <v>73</v>
      </c>
      <c r="AB65" s="34">
        <v>2418.8</v>
      </c>
      <c r="AC65" s="41">
        <f>Y65+AA65</f>
        <v>1424</v>
      </c>
      <c r="AD65" s="40">
        <f>Z65+AB65</f>
        <v>46423.9</v>
      </c>
      <c r="AE65" s="249">
        <v>48</v>
      </c>
      <c r="AF65" s="49">
        <v>1624.75</v>
      </c>
      <c r="AG65" s="199">
        <v>1542</v>
      </c>
      <c r="AH65" s="34">
        <v>55523.4</v>
      </c>
      <c r="AI65" s="41">
        <f>AE65+AG65</f>
        <v>1590</v>
      </c>
      <c r="AJ65" s="40">
        <f>AF65+AH65</f>
        <v>57148.15</v>
      </c>
      <c r="AK65" s="248">
        <v>0</v>
      </c>
      <c r="AL65" s="32">
        <v>0</v>
      </c>
      <c r="AM65" s="35">
        <v>0</v>
      </c>
      <c r="AN65" s="34">
        <v>0</v>
      </c>
      <c r="AO65" s="244">
        <f>AK65+AM65</f>
        <v>0</v>
      </c>
      <c r="AP65" s="37">
        <f>AL65+AN65</f>
        <v>0</v>
      </c>
      <c r="AQ65" s="248">
        <v>658</v>
      </c>
      <c r="AR65" s="32">
        <v>21186.1</v>
      </c>
      <c r="AS65" s="35">
        <v>29</v>
      </c>
      <c r="AT65" s="143">
        <v>955.6</v>
      </c>
      <c r="AU65" s="152">
        <f>AQ65+AS65</f>
        <v>687</v>
      </c>
      <c r="AV65" s="365">
        <f>AR65+AT65</f>
        <v>22141.7</v>
      </c>
      <c r="AW65" s="152">
        <f>AC65+AI65+AO65+AU65</f>
        <v>3701</v>
      </c>
      <c r="AX65" s="365">
        <f>AD65+AJ65+AP65+AV65</f>
        <v>125713.75</v>
      </c>
      <c r="AY65" s="366">
        <v>271</v>
      </c>
      <c r="AZ65" s="367">
        <v>9008.9</v>
      </c>
      <c r="BA65" s="347"/>
    </row>
    <row r="66" customHeight="1" spans="1:53">
      <c r="A66" s="41">
        <v>2</v>
      </c>
      <c r="B66" s="30">
        <v>44228</v>
      </c>
      <c r="C66" s="249">
        <v>0</v>
      </c>
      <c r="D66" s="32">
        <v>0</v>
      </c>
      <c r="E66" s="35">
        <v>25</v>
      </c>
      <c r="F66" s="34">
        <v>839.85</v>
      </c>
      <c r="G66" s="36">
        <v>1</v>
      </c>
      <c r="H66" s="32">
        <v>31.5</v>
      </c>
      <c r="I66" s="35">
        <v>310</v>
      </c>
      <c r="J66" s="34">
        <v>9697.65</v>
      </c>
      <c r="K66" s="244">
        <f t="shared" ref="K66:K76" si="21">C66+E66+G66+I66</f>
        <v>336</v>
      </c>
      <c r="L66" s="34">
        <f t="shared" ref="L66:L76" si="22">D66+F66+H66+J66</f>
        <v>10569</v>
      </c>
      <c r="M66" s="249">
        <v>0</v>
      </c>
      <c r="N66" s="32">
        <v>0</v>
      </c>
      <c r="O66" s="35">
        <v>126</v>
      </c>
      <c r="P66" s="34">
        <v>3167.05</v>
      </c>
      <c r="Q66" s="36">
        <v>0</v>
      </c>
      <c r="R66" s="32">
        <v>0</v>
      </c>
      <c r="S66" s="35">
        <v>281</v>
      </c>
      <c r="T66" s="34">
        <v>8560.35</v>
      </c>
      <c r="U66" s="36">
        <f>M66+O66+Q66+S66</f>
        <v>407</v>
      </c>
      <c r="V66" s="37">
        <f t="shared" ref="V66:V76" si="23">N66+P66+R66+T66</f>
        <v>11727.4</v>
      </c>
      <c r="W66" s="152">
        <f t="shared" ref="W66:W76" si="24">K66+U66</f>
        <v>743</v>
      </c>
      <c r="X66" s="40">
        <f t="shared" ref="X66:X76" si="25">L66+V66</f>
        <v>22296.4</v>
      </c>
      <c r="Y66" s="249">
        <v>5</v>
      </c>
      <c r="Z66" s="49">
        <v>156.7</v>
      </c>
      <c r="AA66" s="199">
        <v>675</v>
      </c>
      <c r="AB66" s="34">
        <v>22676.6</v>
      </c>
      <c r="AC66" s="41">
        <f t="shared" ref="AC66:AC76" si="26">Y66+AA66</f>
        <v>680</v>
      </c>
      <c r="AD66" s="40">
        <f t="shared" ref="AD66:AD76" si="27">Z66+AB66</f>
        <v>22833.3</v>
      </c>
      <c r="AE66" s="249">
        <v>0</v>
      </c>
      <c r="AF66" s="49">
        <v>0</v>
      </c>
      <c r="AG66" s="199">
        <v>656</v>
      </c>
      <c r="AH66" s="34">
        <v>22503.7</v>
      </c>
      <c r="AI66" s="41">
        <f t="shared" ref="AI66:AI76" si="28">AE66+AG66</f>
        <v>656</v>
      </c>
      <c r="AJ66" s="40">
        <f t="shared" ref="AJ66:AJ76" si="29">AF66+AH66</f>
        <v>22503.7</v>
      </c>
      <c r="AK66" s="364">
        <v>0</v>
      </c>
      <c r="AL66" s="149">
        <v>0</v>
      </c>
      <c r="AM66" s="39">
        <v>0</v>
      </c>
      <c r="AN66" s="40">
        <v>0</v>
      </c>
      <c r="AO66" s="244">
        <f>AK66+AM66</f>
        <v>0</v>
      </c>
      <c r="AP66" s="37">
        <f t="shared" ref="AP66:AP76" si="30">AL66+AN66</f>
        <v>0</v>
      </c>
      <c r="AQ66" s="248">
        <v>0</v>
      </c>
      <c r="AR66" s="32">
        <v>0</v>
      </c>
      <c r="AS66" s="35">
        <v>366</v>
      </c>
      <c r="AT66" s="143">
        <v>12159.4</v>
      </c>
      <c r="AU66" s="152">
        <f t="shared" ref="AU66:AU76" si="31">AQ66+AS66</f>
        <v>366</v>
      </c>
      <c r="AV66" s="365">
        <f t="shared" ref="AV66:AV76" si="32">AR66+AT66</f>
        <v>12159.4</v>
      </c>
      <c r="AW66" s="152">
        <f t="shared" ref="AW66:AW76" si="33">AC66+AI66+AO66+AU66</f>
        <v>1702</v>
      </c>
      <c r="AX66" s="365">
        <f t="shared" ref="AX66:AX76" si="34">AD66+AJ66+AP66+AV66</f>
        <v>57496.4</v>
      </c>
      <c r="AY66" s="345">
        <v>86</v>
      </c>
      <c r="AZ66" s="98">
        <v>2376.5</v>
      </c>
      <c r="BA66" s="351"/>
    </row>
    <row r="67" customHeight="1" spans="1:53">
      <c r="A67" s="41">
        <v>3</v>
      </c>
      <c r="B67" s="30">
        <v>44256</v>
      </c>
      <c r="C67" s="249">
        <v>0</v>
      </c>
      <c r="D67" s="32">
        <v>0</v>
      </c>
      <c r="E67" s="35">
        <v>41</v>
      </c>
      <c r="F67" s="34">
        <v>1406.55</v>
      </c>
      <c r="G67" s="36">
        <v>153</v>
      </c>
      <c r="H67" s="32">
        <v>4776.05</v>
      </c>
      <c r="I67" s="35">
        <v>420</v>
      </c>
      <c r="J67" s="34">
        <v>12944.8</v>
      </c>
      <c r="K67" s="244">
        <f t="shared" si="21"/>
        <v>614</v>
      </c>
      <c r="L67" s="34">
        <f t="shared" si="22"/>
        <v>19127.4</v>
      </c>
      <c r="M67" s="249">
        <v>40</v>
      </c>
      <c r="N67" s="32">
        <v>962.3</v>
      </c>
      <c r="O67" s="35">
        <v>18</v>
      </c>
      <c r="P67" s="34">
        <v>474</v>
      </c>
      <c r="Q67" s="36">
        <v>451</v>
      </c>
      <c r="R67" s="32">
        <v>13812.5</v>
      </c>
      <c r="S67" s="35">
        <v>98</v>
      </c>
      <c r="T67" s="34">
        <v>3093.3</v>
      </c>
      <c r="U67" s="36">
        <f t="shared" ref="U66:U76" si="35">M67+O67+Q67+S67</f>
        <v>607</v>
      </c>
      <c r="V67" s="37">
        <f t="shared" si="23"/>
        <v>18342.1</v>
      </c>
      <c r="W67" s="152">
        <f t="shared" si="24"/>
        <v>1221</v>
      </c>
      <c r="X67" s="40">
        <f t="shared" si="25"/>
        <v>37469.5</v>
      </c>
      <c r="Y67" s="249">
        <v>896</v>
      </c>
      <c r="Z67" s="49">
        <v>28295.4</v>
      </c>
      <c r="AA67" s="199">
        <v>149</v>
      </c>
      <c r="AB67" s="34">
        <v>4938.6</v>
      </c>
      <c r="AC67" s="41">
        <f t="shared" si="26"/>
        <v>1045</v>
      </c>
      <c r="AD67" s="40">
        <f t="shared" si="27"/>
        <v>33234</v>
      </c>
      <c r="AE67" s="249">
        <v>287</v>
      </c>
      <c r="AF67" s="49">
        <v>9233.95</v>
      </c>
      <c r="AG67" s="199">
        <v>689</v>
      </c>
      <c r="AH67" s="34">
        <v>24422.1</v>
      </c>
      <c r="AI67" s="41">
        <f t="shared" si="28"/>
        <v>976</v>
      </c>
      <c r="AJ67" s="40">
        <f t="shared" si="29"/>
        <v>33656.05</v>
      </c>
      <c r="AK67" s="364">
        <v>0</v>
      </c>
      <c r="AL67" s="149">
        <v>0</v>
      </c>
      <c r="AM67" s="39">
        <v>0</v>
      </c>
      <c r="AN67" s="40">
        <v>0</v>
      </c>
      <c r="AO67" s="244">
        <f t="shared" ref="AO66:AO76" si="36">AK67+AM67</f>
        <v>0</v>
      </c>
      <c r="AP67" s="37">
        <f t="shared" si="30"/>
        <v>0</v>
      </c>
      <c r="AQ67" s="248">
        <v>206</v>
      </c>
      <c r="AR67" s="32">
        <v>6432.25</v>
      </c>
      <c r="AS67" s="35">
        <v>131</v>
      </c>
      <c r="AT67" s="143">
        <v>4288.2</v>
      </c>
      <c r="AU67" s="152">
        <f t="shared" si="31"/>
        <v>337</v>
      </c>
      <c r="AV67" s="365">
        <f t="shared" si="32"/>
        <v>10720.45</v>
      </c>
      <c r="AW67" s="152">
        <f t="shared" si="33"/>
        <v>2358</v>
      </c>
      <c r="AX67" s="365">
        <f t="shared" si="34"/>
        <v>77610.5</v>
      </c>
      <c r="AY67" s="349">
        <v>111</v>
      </c>
      <c r="AZ67" s="117">
        <v>3334</v>
      </c>
      <c r="BA67" s="352"/>
    </row>
    <row r="68" customHeight="1" spans="1:53">
      <c r="A68" s="41">
        <v>4</v>
      </c>
      <c r="B68" s="30">
        <v>44287</v>
      </c>
      <c r="C68" s="249">
        <v>0</v>
      </c>
      <c r="D68" s="32">
        <v>0</v>
      </c>
      <c r="E68" s="35">
        <v>34</v>
      </c>
      <c r="F68" s="34">
        <v>1134.4</v>
      </c>
      <c r="G68" s="31">
        <v>148</v>
      </c>
      <c r="H68" s="32">
        <v>4640.15</v>
      </c>
      <c r="I68" s="33">
        <v>437</v>
      </c>
      <c r="J68" s="34">
        <v>13671.5</v>
      </c>
      <c r="K68" s="244">
        <f t="shared" si="21"/>
        <v>619</v>
      </c>
      <c r="L68" s="34">
        <f t="shared" si="22"/>
        <v>19446.05</v>
      </c>
      <c r="M68" s="248">
        <v>76</v>
      </c>
      <c r="N68" s="32">
        <v>2003.45</v>
      </c>
      <c r="O68" s="35">
        <v>0</v>
      </c>
      <c r="P68" s="34">
        <v>0</v>
      </c>
      <c r="Q68" s="31">
        <v>508</v>
      </c>
      <c r="R68" s="32">
        <v>15954.15</v>
      </c>
      <c r="S68" s="33">
        <v>37</v>
      </c>
      <c r="T68" s="34">
        <v>1173.85</v>
      </c>
      <c r="U68" s="36">
        <f t="shared" si="35"/>
        <v>621</v>
      </c>
      <c r="V68" s="37">
        <f t="shared" si="23"/>
        <v>19131.45</v>
      </c>
      <c r="W68" s="152">
        <f t="shared" si="24"/>
        <v>1240</v>
      </c>
      <c r="X68" s="40">
        <f t="shared" si="25"/>
        <v>38577.5</v>
      </c>
      <c r="Y68" s="38">
        <v>887</v>
      </c>
      <c r="Z68" s="32">
        <v>28731.8</v>
      </c>
      <c r="AA68" s="33">
        <v>33</v>
      </c>
      <c r="AB68" s="34">
        <v>1120.8</v>
      </c>
      <c r="AC68" s="41">
        <f t="shared" si="26"/>
        <v>920</v>
      </c>
      <c r="AD68" s="40">
        <f t="shared" si="27"/>
        <v>29852.6</v>
      </c>
      <c r="AE68" s="38">
        <v>214</v>
      </c>
      <c r="AF68" s="32">
        <v>6874.05</v>
      </c>
      <c r="AG68" s="33">
        <v>638</v>
      </c>
      <c r="AH68" s="34">
        <v>20870.6</v>
      </c>
      <c r="AI68" s="41">
        <f t="shared" si="28"/>
        <v>852</v>
      </c>
      <c r="AJ68" s="40">
        <f t="shared" si="29"/>
        <v>27744.65</v>
      </c>
      <c r="AK68" s="364">
        <v>152</v>
      </c>
      <c r="AL68" s="149">
        <v>4937.95</v>
      </c>
      <c r="AM68" s="39">
        <v>10</v>
      </c>
      <c r="AN68" s="40">
        <v>343.95</v>
      </c>
      <c r="AO68" s="244">
        <f t="shared" si="36"/>
        <v>162</v>
      </c>
      <c r="AP68" s="37">
        <f t="shared" si="30"/>
        <v>5281.9</v>
      </c>
      <c r="AQ68" s="38">
        <v>134</v>
      </c>
      <c r="AR68" s="32">
        <v>4275.9</v>
      </c>
      <c r="AS68" s="33">
        <v>279</v>
      </c>
      <c r="AT68" s="143">
        <v>9186.4</v>
      </c>
      <c r="AU68" s="152">
        <f t="shared" si="31"/>
        <v>413</v>
      </c>
      <c r="AV68" s="365">
        <f t="shared" si="32"/>
        <v>13462.3</v>
      </c>
      <c r="AW68" s="152">
        <f t="shared" si="33"/>
        <v>2347</v>
      </c>
      <c r="AX68" s="365">
        <f t="shared" si="34"/>
        <v>76341.45</v>
      </c>
      <c r="AY68" s="162">
        <v>127</v>
      </c>
      <c r="AZ68" s="117">
        <v>4183.25</v>
      </c>
      <c r="BA68" s="351"/>
    </row>
    <row r="69" customHeight="1" spans="1:53">
      <c r="A69" s="41">
        <v>5</v>
      </c>
      <c r="B69" s="30">
        <v>44317</v>
      </c>
      <c r="C69" s="249">
        <v>0</v>
      </c>
      <c r="D69" s="32">
        <v>0</v>
      </c>
      <c r="E69" s="35">
        <v>32</v>
      </c>
      <c r="F69" s="34">
        <v>927.7</v>
      </c>
      <c r="G69" s="31">
        <v>49</v>
      </c>
      <c r="H69" s="32">
        <v>1543.7</v>
      </c>
      <c r="I69" s="33">
        <v>592</v>
      </c>
      <c r="J69" s="34">
        <v>18333.05</v>
      </c>
      <c r="K69" s="244">
        <f t="shared" si="21"/>
        <v>673</v>
      </c>
      <c r="L69" s="34">
        <f t="shared" si="22"/>
        <v>20804.45</v>
      </c>
      <c r="M69" s="248">
        <v>136</v>
      </c>
      <c r="N69" s="32">
        <v>3791.05</v>
      </c>
      <c r="O69" s="35">
        <v>0</v>
      </c>
      <c r="P69" s="34">
        <v>0</v>
      </c>
      <c r="Q69" s="31">
        <v>645</v>
      </c>
      <c r="R69" s="32">
        <v>20242.5</v>
      </c>
      <c r="S69" s="35">
        <v>0</v>
      </c>
      <c r="T69" s="34">
        <v>0</v>
      </c>
      <c r="U69" s="36">
        <f t="shared" si="35"/>
        <v>781</v>
      </c>
      <c r="V69" s="37">
        <f t="shared" si="23"/>
        <v>24033.55</v>
      </c>
      <c r="W69" s="152">
        <f t="shared" si="24"/>
        <v>1454</v>
      </c>
      <c r="X69" s="40">
        <f t="shared" si="25"/>
        <v>44838</v>
      </c>
      <c r="Y69" s="38">
        <v>1220</v>
      </c>
      <c r="Z69" s="32">
        <v>41631.65</v>
      </c>
      <c r="AA69" s="199">
        <v>0</v>
      </c>
      <c r="AB69" s="34">
        <v>0</v>
      </c>
      <c r="AC69" s="41">
        <f t="shared" si="26"/>
        <v>1220</v>
      </c>
      <c r="AD69" s="40">
        <f t="shared" si="27"/>
        <v>41631.65</v>
      </c>
      <c r="AE69" s="38">
        <v>74</v>
      </c>
      <c r="AF69" s="32">
        <v>2375.65</v>
      </c>
      <c r="AG69" s="33">
        <v>958</v>
      </c>
      <c r="AH69" s="34">
        <v>30830.9</v>
      </c>
      <c r="AI69" s="41">
        <f t="shared" si="28"/>
        <v>1032</v>
      </c>
      <c r="AJ69" s="40">
        <f t="shared" si="29"/>
        <v>33206.55</v>
      </c>
      <c r="AK69" s="364">
        <v>227</v>
      </c>
      <c r="AL69" s="149">
        <v>7222.85</v>
      </c>
      <c r="AM69" s="39">
        <v>0</v>
      </c>
      <c r="AN69" s="40">
        <v>0</v>
      </c>
      <c r="AO69" s="244">
        <f t="shared" si="36"/>
        <v>227</v>
      </c>
      <c r="AP69" s="37">
        <f t="shared" si="30"/>
        <v>7222.85</v>
      </c>
      <c r="AQ69" s="38">
        <v>48</v>
      </c>
      <c r="AR69" s="32">
        <v>1529.5</v>
      </c>
      <c r="AS69" s="33">
        <v>389</v>
      </c>
      <c r="AT69" s="143">
        <v>12371.1</v>
      </c>
      <c r="AU69" s="152">
        <f t="shared" si="31"/>
        <v>437</v>
      </c>
      <c r="AV69" s="365">
        <f t="shared" si="32"/>
        <v>13900.6</v>
      </c>
      <c r="AW69" s="152">
        <f t="shared" si="33"/>
        <v>2916</v>
      </c>
      <c r="AX69" s="365">
        <f t="shared" si="34"/>
        <v>95961.65</v>
      </c>
      <c r="AY69" s="349">
        <v>196</v>
      </c>
      <c r="AZ69" s="117">
        <v>6088.6</v>
      </c>
      <c r="BA69" s="351"/>
    </row>
    <row r="70" customHeight="1" spans="1:53">
      <c r="A70" s="41">
        <v>6</v>
      </c>
      <c r="B70" s="30">
        <v>44348</v>
      </c>
      <c r="C70" s="249">
        <v>0</v>
      </c>
      <c r="D70" s="32">
        <v>0</v>
      </c>
      <c r="E70" s="35">
        <v>0</v>
      </c>
      <c r="F70" s="34">
        <v>0</v>
      </c>
      <c r="G70" s="36">
        <v>0</v>
      </c>
      <c r="H70" s="32">
        <v>0</v>
      </c>
      <c r="I70" s="33">
        <v>386</v>
      </c>
      <c r="J70" s="34">
        <v>11941.8</v>
      </c>
      <c r="K70" s="244">
        <f t="shared" si="21"/>
        <v>386</v>
      </c>
      <c r="L70" s="34">
        <f t="shared" si="22"/>
        <v>11941.8</v>
      </c>
      <c r="M70" s="249">
        <v>0</v>
      </c>
      <c r="N70" s="32">
        <v>0</v>
      </c>
      <c r="O70" s="35">
        <v>0</v>
      </c>
      <c r="P70" s="34">
        <v>0</v>
      </c>
      <c r="Q70" s="31">
        <v>101</v>
      </c>
      <c r="R70" s="32">
        <v>3170.95</v>
      </c>
      <c r="S70" s="33">
        <v>296</v>
      </c>
      <c r="T70" s="34">
        <v>9266.9</v>
      </c>
      <c r="U70" s="36">
        <f t="shared" si="35"/>
        <v>397</v>
      </c>
      <c r="V70" s="37">
        <f t="shared" si="23"/>
        <v>12437.85</v>
      </c>
      <c r="W70" s="152">
        <f t="shared" si="24"/>
        <v>783</v>
      </c>
      <c r="X70" s="40">
        <f t="shared" si="25"/>
        <v>24379.65</v>
      </c>
      <c r="Y70" s="38">
        <v>117</v>
      </c>
      <c r="Z70" s="32">
        <v>3885.85</v>
      </c>
      <c r="AA70" s="33">
        <v>427</v>
      </c>
      <c r="AB70" s="34">
        <v>14902.65</v>
      </c>
      <c r="AC70" s="41">
        <f t="shared" si="26"/>
        <v>544</v>
      </c>
      <c r="AD70" s="40">
        <f t="shared" si="27"/>
        <v>18788.5</v>
      </c>
      <c r="AE70" s="249">
        <v>0</v>
      </c>
      <c r="AF70" s="49">
        <v>0</v>
      </c>
      <c r="AG70" s="33">
        <v>531</v>
      </c>
      <c r="AH70" s="34">
        <v>17243.55</v>
      </c>
      <c r="AI70" s="41">
        <f t="shared" si="28"/>
        <v>531</v>
      </c>
      <c r="AJ70" s="40">
        <f t="shared" si="29"/>
        <v>17243.55</v>
      </c>
      <c r="AK70" s="364">
        <v>37</v>
      </c>
      <c r="AL70" s="149">
        <v>1200.15</v>
      </c>
      <c r="AM70" s="39">
        <v>148</v>
      </c>
      <c r="AN70" s="40">
        <v>4867.5</v>
      </c>
      <c r="AO70" s="244">
        <f t="shared" si="36"/>
        <v>185</v>
      </c>
      <c r="AP70" s="37">
        <f t="shared" si="30"/>
        <v>6067.65</v>
      </c>
      <c r="AQ70" s="248">
        <v>0</v>
      </c>
      <c r="AR70" s="32">
        <v>0</v>
      </c>
      <c r="AS70" s="33">
        <v>403</v>
      </c>
      <c r="AT70" s="143">
        <v>12827.9</v>
      </c>
      <c r="AU70" s="152">
        <f t="shared" si="31"/>
        <v>403</v>
      </c>
      <c r="AV70" s="365">
        <f t="shared" si="32"/>
        <v>12827.9</v>
      </c>
      <c r="AW70" s="152">
        <f t="shared" si="33"/>
        <v>1663</v>
      </c>
      <c r="AX70" s="365">
        <f t="shared" si="34"/>
        <v>54927.6</v>
      </c>
      <c r="AY70" s="162">
        <v>144</v>
      </c>
      <c r="AZ70" s="117">
        <v>4500.4</v>
      </c>
      <c r="BA70" s="351"/>
    </row>
    <row r="71" customHeight="1" spans="1:53">
      <c r="A71" s="41">
        <v>7</v>
      </c>
      <c r="B71" s="30">
        <v>44378</v>
      </c>
      <c r="C71" s="249">
        <v>0</v>
      </c>
      <c r="D71" s="32">
        <v>0</v>
      </c>
      <c r="E71" s="35">
        <v>199</v>
      </c>
      <c r="F71" s="34">
        <v>5729.45</v>
      </c>
      <c r="G71" s="31">
        <v>141</v>
      </c>
      <c r="H71" s="32">
        <v>4414.9</v>
      </c>
      <c r="I71" s="33">
        <v>536</v>
      </c>
      <c r="J71" s="34">
        <v>16815.6</v>
      </c>
      <c r="K71" s="244">
        <f t="shared" si="21"/>
        <v>876</v>
      </c>
      <c r="L71" s="34">
        <f t="shared" si="22"/>
        <v>26959.95</v>
      </c>
      <c r="M71" s="248">
        <v>93</v>
      </c>
      <c r="N71" s="32">
        <v>2276</v>
      </c>
      <c r="O71" s="35">
        <v>0</v>
      </c>
      <c r="P71" s="34">
        <v>0</v>
      </c>
      <c r="Q71" s="31">
        <v>658</v>
      </c>
      <c r="R71" s="32">
        <v>20605.95</v>
      </c>
      <c r="S71" s="33">
        <v>62</v>
      </c>
      <c r="T71" s="34">
        <v>1927.45</v>
      </c>
      <c r="U71" s="36">
        <f t="shared" si="35"/>
        <v>813</v>
      </c>
      <c r="V71" s="37">
        <f t="shared" si="23"/>
        <v>24809.4</v>
      </c>
      <c r="W71" s="152">
        <f t="shared" si="24"/>
        <v>1689</v>
      </c>
      <c r="X71" s="40">
        <f t="shared" si="25"/>
        <v>51769.35</v>
      </c>
      <c r="Y71" s="38">
        <v>1092</v>
      </c>
      <c r="Z71" s="32">
        <v>35939.3</v>
      </c>
      <c r="AA71" s="33">
        <v>95</v>
      </c>
      <c r="AB71" s="34">
        <v>3092.15</v>
      </c>
      <c r="AC71" s="41">
        <f t="shared" si="26"/>
        <v>1187</v>
      </c>
      <c r="AD71" s="40">
        <f t="shared" si="27"/>
        <v>39031.45</v>
      </c>
      <c r="AE71" s="38">
        <v>161</v>
      </c>
      <c r="AF71" s="32">
        <v>5102</v>
      </c>
      <c r="AG71" s="33">
        <v>856</v>
      </c>
      <c r="AH71" s="34">
        <v>27647.3</v>
      </c>
      <c r="AI71" s="41">
        <f t="shared" si="28"/>
        <v>1017</v>
      </c>
      <c r="AJ71" s="40">
        <f t="shared" si="29"/>
        <v>32749.3</v>
      </c>
      <c r="AK71" s="364">
        <v>242</v>
      </c>
      <c r="AL71" s="149">
        <v>7666.9</v>
      </c>
      <c r="AM71" s="39">
        <v>32</v>
      </c>
      <c r="AN71" s="40">
        <v>1047.6</v>
      </c>
      <c r="AO71" s="244">
        <f t="shared" si="36"/>
        <v>274</v>
      </c>
      <c r="AP71" s="37">
        <f t="shared" si="30"/>
        <v>8714.5</v>
      </c>
      <c r="AQ71" s="38">
        <v>104</v>
      </c>
      <c r="AR71" s="32">
        <v>3268.95</v>
      </c>
      <c r="AS71" s="33">
        <v>358</v>
      </c>
      <c r="AT71" s="143">
        <v>11718.85</v>
      </c>
      <c r="AU71" s="152">
        <f t="shared" si="31"/>
        <v>462</v>
      </c>
      <c r="AV71" s="365">
        <f t="shared" si="32"/>
        <v>14987.8</v>
      </c>
      <c r="AW71" s="152">
        <f t="shared" si="33"/>
        <v>2940</v>
      </c>
      <c r="AX71" s="365">
        <f t="shared" si="34"/>
        <v>95483.05</v>
      </c>
      <c r="AY71" s="162">
        <v>247</v>
      </c>
      <c r="AZ71" s="117">
        <v>7770.2</v>
      </c>
      <c r="BA71" s="351"/>
    </row>
    <row r="72" customHeight="1" spans="1:53">
      <c r="A72" s="41">
        <v>8</v>
      </c>
      <c r="B72" s="30">
        <v>44409</v>
      </c>
      <c r="C72" s="249">
        <v>0</v>
      </c>
      <c r="D72" s="32">
        <v>0</v>
      </c>
      <c r="E72" s="35">
        <v>263</v>
      </c>
      <c r="F72" s="34">
        <v>7156.85</v>
      </c>
      <c r="G72" s="36">
        <v>0</v>
      </c>
      <c r="H72" s="32">
        <v>0</v>
      </c>
      <c r="I72" s="33">
        <v>758</v>
      </c>
      <c r="J72" s="34">
        <v>23708.65</v>
      </c>
      <c r="K72" s="244">
        <f t="shared" si="21"/>
        <v>1021</v>
      </c>
      <c r="L72" s="34">
        <f t="shared" si="22"/>
        <v>30865.5</v>
      </c>
      <c r="M72" s="248">
        <v>379</v>
      </c>
      <c r="N72" s="32">
        <v>9587.25</v>
      </c>
      <c r="O72" s="35">
        <v>0</v>
      </c>
      <c r="P72" s="34">
        <v>0</v>
      </c>
      <c r="Q72" s="31">
        <v>646</v>
      </c>
      <c r="R72" s="32">
        <v>20275.75</v>
      </c>
      <c r="S72" s="35">
        <v>0</v>
      </c>
      <c r="T72" s="34">
        <v>0</v>
      </c>
      <c r="U72" s="36">
        <f t="shared" si="35"/>
        <v>1025</v>
      </c>
      <c r="V72" s="37">
        <f t="shared" si="23"/>
        <v>29863</v>
      </c>
      <c r="W72" s="152">
        <f t="shared" si="24"/>
        <v>2046</v>
      </c>
      <c r="X72" s="40">
        <f t="shared" si="25"/>
        <v>60728.5</v>
      </c>
      <c r="Y72" s="38">
        <v>999</v>
      </c>
      <c r="Z72" s="32">
        <v>32493.1</v>
      </c>
      <c r="AA72" s="199">
        <v>0</v>
      </c>
      <c r="AB72" s="34">
        <v>0</v>
      </c>
      <c r="AC72" s="41">
        <f t="shared" si="26"/>
        <v>999</v>
      </c>
      <c r="AD72" s="40">
        <f t="shared" si="27"/>
        <v>32493.1</v>
      </c>
      <c r="AE72" s="249">
        <v>0</v>
      </c>
      <c r="AF72" s="49">
        <v>0</v>
      </c>
      <c r="AG72" s="33">
        <v>879</v>
      </c>
      <c r="AH72" s="34">
        <v>29121.65</v>
      </c>
      <c r="AI72" s="41">
        <f t="shared" si="28"/>
        <v>879</v>
      </c>
      <c r="AJ72" s="40">
        <f t="shared" si="29"/>
        <v>29121.65</v>
      </c>
      <c r="AK72" s="364">
        <v>230</v>
      </c>
      <c r="AL72" s="149">
        <v>7351.05</v>
      </c>
      <c r="AM72" s="39">
        <v>0</v>
      </c>
      <c r="AN72" s="40">
        <v>0</v>
      </c>
      <c r="AO72" s="244">
        <f t="shared" si="36"/>
        <v>230</v>
      </c>
      <c r="AP72" s="37">
        <f t="shared" si="30"/>
        <v>7351.05</v>
      </c>
      <c r="AQ72" s="248">
        <v>0</v>
      </c>
      <c r="AR72" s="32">
        <v>0</v>
      </c>
      <c r="AS72" s="33">
        <v>388</v>
      </c>
      <c r="AT72" s="143">
        <v>12812.2</v>
      </c>
      <c r="AU72" s="152">
        <f t="shared" si="31"/>
        <v>388</v>
      </c>
      <c r="AV72" s="365">
        <f t="shared" si="32"/>
        <v>12812.2</v>
      </c>
      <c r="AW72" s="152">
        <f t="shared" si="33"/>
        <v>2496</v>
      </c>
      <c r="AX72" s="365">
        <f t="shared" si="34"/>
        <v>81778</v>
      </c>
      <c r="AY72" s="162">
        <v>273</v>
      </c>
      <c r="AZ72" s="117">
        <v>8573.95</v>
      </c>
      <c r="BA72" s="351"/>
    </row>
    <row r="73" customHeight="1" spans="1:53">
      <c r="A73" s="41">
        <v>9</v>
      </c>
      <c r="B73" s="30">
        <v>44440</v>
      </c>
      <c r="C73" s="249">
        <v>0</v>
      </c>
      <c r="D73" s="32">
        <v>0</v>
      </c>
      <c r="E73" s="35">
        <v>0</v>
      </c>
      <c r="F73" s="34">
        <v>0</v>
      </c>
      <c r="G73" s="36">
        <v>0</v>
      </c>
      <c r="H73" s="32">
        <v>0</v>
      </c>
      <c r="I73" s="35">
        <v>549</v>
      </c>
      <c r="J73" s="34">
        <v>17356.05</v>
      </c>
      <c r="K73" s="244">
        <f t="shared" si="21"/>
        <v>549</v>
      </c>
      <c r="L73" s="34">
        <f t="shared" si="22"/>
        <v>17356.05</v>
      </c>
      <c r="M73" s="249">
        <v>0</v>
      </c>
      <c r="N73" s="32">
        <v>0</v>
      </c>
      <c r="O73" s="35">
        <v>0</v>
      </c>
      <c r="P73" s="34">
        <v>0</v>
      </c>
      <c r="Q73" s="36">
        <v>550</v>
      </c>
      <c r="R73" s="32">
        <v>17378.35</v>
      </c>
      <c r="S73" s="35">
        <v>0</v>
      </c>
      <c r="T73" s="34">
        <v>0</v>
      </c>
      <c r="U73" s="36">
        <f t="shared" si="35"/>
        <v>550</v>
      </c>
      <c r="V73" s="37">
        <f t="shared" si="23"/>
        <v>17378.35</v>
      </c>
      <c r="W73" s="152">
        <f t="shared" si="24"/>
        <v>1099</v>
      </c>
      <c r="X73" s="40">
        <f t="shared" si="25"/>
        <v>34734.4</v>
      </c>
      <c r="Y73" s="249">
        <v>922</v>
      </c>
      <c r="Z73" s="49">
        <v>28573.45</v>
      </c>
      <c r="AA73" s="199">
        <v>0</v>
      </c>
      <c r="AB73" s="34">
        <v>0</v>
      </c>
      <c r="AC73" s="41">
        <f t="shared" si="26"/>
        <v>922</v>
      </c>
      <c r="AD73" s="40">
        <f t="shared" si="27"/>
        <v>28573.45</v>
      </c>
      <c r="AE73" s="249">
        <v>0</v>
      </c>
      <c r="AF73" s="49">
        <v>0</v>
      </c>
      <c r="AG73" s="199">
        <v>671</v>
      </c>
      <c r="AH73" s="53">
        <v>21472.75</v>
      </c>
      <c r="AI73" s="41">
        <f t="shared" si="28"/>
        <v>671</v>
      </c>
      <c r="AJ73" s="40">
        <f t="shared" si="29"/>
        <v>21472.75</v>
      </c>
      <c r="AK73" s="364">
        <v>240</v>
      </c>
      <c r="AL73" s="43">
        <v>7438.5</v>
      </c>
      <c r="AM73" s="39">
        <v>0</v>
      </c>
      <c r="AN73" s="40">
        <v>0</v>
      </c>
      <c r="AO73" s="244">
        <f t="shared" si="36"/>
        <v>240</v>
      </c>
      <c r="AP73" s="37">
        <f t="shared" si="30"/>
        <v>7438.5</v>
      </c>
      <c r="AQ73" s="248">
        <v>0</v>
      </c>
      <c r="AR73" s="32">
        <v>0</v>
      </c>
      <c r="AS73" s="35">
        <v>457</v>
      </c>
      <c r="AT73" s="350">
        <v>14287.6</v>
      </c>
      <c r="AU73" s="152">
        <f t="shared" si="31"/>
        <v>457</v>
      </c>
      <c r="AV73" s="365">
        <f t="shared" si="32"/>
        <v>14287.6</v>
      </c>
      <c r="AW73" s="152">
        <f t="shared" si="33"/>
        <v>2290</v>
      </c>
      <c r="AX73" s="365">
        <f t="shared" si="34"/>
        <v>71772.3</v>
      </c>
      <c r="AY73" s="162">
        <v>181</v>
      </c>
      <c r="AZ73" s="117">
        <v>5572.3</v>
      </c>
      <c r="BA73" s="351"/>
    </row>
    <row r="74" customHeight="1" spans="1:53">
      <c r="A74" s="41">
        <v>10</v>
      </c>
      <c r="B74" s="30">
        <v>44470</v>
      </c>
      <c r="C74" s="249">
        <v>0</v>
      </c>
      <c r="D74" s="32">
        <v>0</v>
      </c>
      <c r="E74" s="35">
        <v>8</v>
      </c>
      <c r="F74" s="34">
        <v>285.55</v>
      </c>
      <c r="G74" s="36">
        <v>0</v>
      </c>
      <c r="H74" s="32">
        <v>0</v>
      </c>
      <c r="I74" s="35">
        <v>602</v>
      </c>
      <c r="J74" s="34">
        <v>18624.6</v>
      </c>
      <c r="K74" s="244">
        <f t="shared" si="21"/>
        <v>610</v>
      </c>
      <c r="L74" s="34">
        <f t="shared" si="22"/>
        <v>18910.15</v>
      </c>
      <c r="M74" s="249">
        <v>0</v>
      </c>
      <c r="N74" s="32">
        <v>0</v>
      </c>
      <c r="O74" s="35">
        <v>0</v>
      </c>
      <c r="P74" s="34">
        <v>0</v>
      </c>
      <c r="Q74" s="36">
        <v>533</v>
      </c>
      <c r="R74" s="32">
        <v>16450.6</v>
      </c>
      <c r="S74" s="35">
        <v>104</v>
      </c>
      <c r="T74" s="34">
        <v>3217.45</v>
      </c>
      <c r="U74" s="36">
        <f t="shared" si="35"/>
        <v>637</v>
      </c>
      <c r="V74" s="37">
        <f t="shared" si="23"/>
        <v>19668.05</v>
      </c>
      <c r="W74" s="152">
        <f t="shared" si="24"/>
        <v>1247</v>
      </c>
      <c r="X74" s="40">
        <f t="shared" si="25"/>
        <v>38578.2</v>
      </c>
      <c r="Y74" s="249">
        <v>1160</v>
      </c>
      <c r="Z74" s="32">
        <v>36330.5</v>
      </c>
      <c r="AA74" s="199">
        <v>166</v>
      </c>
      <c r="AB74" s="34">
        <v>5230.6</v>
      </c>
      <c r="AC74" s="41">
        <f t="shared" si="26"/>
        <v>1326</v>
      </c>
      <c r="AD74" s="40">
        <f t="shared" si="27"/>
        <v>41561.1</v>
      </c>
      <c r="AE74" s="249">
        <v>0</v>
      </c>
      <c r="AF74" s="49">
        <v>0</v>
      </c>
      <c r="AG74" s="199">
        <v>1150</v>
      </c>
      <c r="AH74" s="34">
        <v>36318.25</v>
      </c>
      <c r="AI74" s="41">
        <f t="shared" si="28"/>
        <v>1150</v>
      </c>
      <c r="AJ74" s="40">
        <f t="shared" si="29"/>
        <v>36318.25</v>
      </c>
      <c r="AK74" s="364">
        <v>232</v>
      </c>
      <c r="AL74" s="149">
        <v>7269.55</v>
      </c>
      <c r="AM74" s="39">
        <v>55</v>
      </c>
      <c r="AN74" s="40">
        <v>1740.5</v>
      </c>
      <c r="AO74" s="244">
        <f t="shared" si="36"/>
        <v>287</v>
      </c>
      <c r="AP74" s="37">
        <f t="shared" si="30"/>
        <v>9010.05</v>
      </c>
      <c r="AQ74" s="248">
        <v>10</v>
      </c>
      <c r="AR74" s="32">
        <v>315.1</v>
      </c>
      <c r="AS74" s="35">
        <v>549</v>
      </c>
      <c r="AT74" s="143">
        <v>17107.35</v>
      </c>
      <c r="AU74" s="152">
        <f t="shared" si="31"/>
        <v>559</v>
      </c>
      <c r="AV74" s="365">
        <f t="shared" si="32"/>
        <v>17422.45</v>
      </c>
      <c r="AW74" s="152">
        <f t="shared" si="33"/>
        <v>3322</v>
      </c>
      <c r="AX74" s="365">
        <f t="shared" si="34"/>
        <v>104311.85</v>
      </c>
      <c r="AY74" s="349">
        <v>168</v>
      </c>
      <c r="AZ74" s="117">
        <v>5211.85</v>
      </c>
      <c r="BA74" s="351"/>
    </row>
    <row r="75" customHeight="1" spans="1:53">
      <c r="A75" s="41">
        <v>11</v>
      </c>
      <c r="B75" s="30">
        <v>44501</v>
      </c>
      <c r="C75" s="249">
        <v>6</v>
      </c>
      <c r="D75" s="32">
        <v>163.8</v>
      </c>
      <c r="E75" s="35">
        <v>264</v>
      </c>
      <c r="F75" s="34">
        <v>7955.3</v>
      </c>
      <c r="G75" s="36">
        <v>18</v>
      </c>
      <c r="H75" s="32">
        <v>571.65</v>
      </c>
      <c r="I75" s="35">
        <v>714</v>
      </c>
      <c r="J75" s="34">
        <v>22446.1</v>
      </c>
      <c r="K75" s="244">
        <f t="shared" si="21"/>
        <v>1002</v>
      </c>
      <c r="L75" s="34">
        <f t="shared" si="22"/>
        <v>31136.85</v>
      </c>
      <c r="M75" s="249">
        <v>414</v>
      </c>
      <c r="N75" s="32">
        <v>10872.2</v>
      </c>
      <c r="O75" s="35">
        <v>0</v>
      </c>
      <c r="P75" s="34">
        <v>0</v>
      </c>
      <c r="Q75" s="36">
        <v>652</v>
      </c>
      <c r="R75" s="32">
        <v>20194.35</v>
      </c>
      <c r="S75" s="35">
        <v>0</v>
      </c>
      <c r="T75" s="34">
        <v>0</v>
      </c>
      <c r="U75" s="36">
        <f t="shared" si="35"/>
        <v>1066</v>
      </c>
      <c r="V75" s="37">
        <f t="shared" si="23"/>
        <v>31066.55</v>
      </c>
      <c r="W75" s="152">
        <f t="shared" si="24"/>
        <v>2068</v>
      </c>
      <c r="X75" s="40">
        <f t="shared" si="25"/>
        <v>62203.4</v>
      </c>
      <c r="Y75" s="249">
        <v>1557</v>
      </c>
      <c r="Z75" s="32">
        <v>49827.6</v>
      </c>
      <c r="AA75" s="199">
        <v>0</v>
      </c>
      <c r="AB75" s="34">
        <v>0</v>
      </c>
      <c r="AC75" s="41">
        <f t="shared" si="26"/>
        <v>1557</v>
      </c>
      <c r="AD75" s="40">
        <f t="shared" si="27"/>
        <v>49827.6</v>
      </c>
      <c r="AE75" s="249">
        <v>24</v>
      </c>
      <c r="AF75" s="32">
        <v>756.2</v>
      </c>
      <c r="AG75" s="199">
        <v>1292</v>
      </c>
      <c r="AH75" s="34">
        <v>41876.1</v>
      </c>
      <c r="AI75" s="41">
        <f t="shared" si="28"/>
        <v>1316</v>
      </c>
      <c r="AJ75" s="40">
        <f t="shared" si="29"/>
        <v>42632.3</v>
      </c>
      <c r="AK75" s="364">
        <v>287</v>
      </c>
      <c r="AL75" s="149">
        <v>9155.75</v>
      </c>
      <c r="AM75" s="39">
        <v>0</v>
      </c>
      <c r="AN75" s="40">
        <v>0</v>
      </c>
      <c r="AO75" s="244">
        <f t="shared" si="36"/>
        <v>287</v>
      </c>
      <c r="AP75" s="37">
        <f t="shared" si="30"/>
        <v>9155.75</v>
      </c>
      <c r="AQ75" s="248">
        <v>19</v>
      </c>
      <c r="AR75" s="32">
        <v>595.4</v>
      </c>
      <c r="AS75" s="35">
        <v>496</v>
      </c>
      <c r="AT75" s="143">
        <v>15888.35</v>
      </c>
      <c r="AU75" s="152">
        <f t="shared" si="31"/>
        <v>515</v>
      </c>
      <c r="AV75" s="365">
        <f t="shared" si="32"/>
        <v>16483.75</v>
      </c>
      <c r="AW75" s="152">
        <f t="shared" si="33"/>
        <v>3675</v>
      </c>
      <c r="AX75" s="365">
        <f t="shared" si="34"/>
        <v>118099.4</v>
      </c>
      <c r="AY75" s="349">
        <v>233</v>
      </c>
      <c r="AZ75" s="117">
        <v>7335.95</v>
      </c>
      <c r="BA75" s="351"/>
    </row>
    <row r="76" customHeight="1" spans="1:53">
      <c r="A76" s="41">
        <v>12</v>
      </c>
      <c r="B76" s="30">
        <v>44531</v>
      </c>
      <c r="C76" s="249">
        <v>0</v>
      </c>
      <c r="D76" s="32">
        <v>0</v>
      </c>
      <c r="E76" s="35">
        <v>360</v>
      </c>
      <c r="F76" s="34">
        <v>12016.9</v>
      </c>
      <c r="G76" s="36">
        <v>75</v>
      </c>
      <c r="H76" s="32">
        <v>2328.85</v>
      </c>
      <c r="I76" s="35">
        <v>587</v>
      </c>
      <c r="J76" s="34">
        <v>18518.35</v>
      </c>
      <c r="K76" s="244">
        <f t="shared" si="21"/>
        <v>1022</v>
      </c>
      <c r="L76" s="34">
        <f t="shared" si="22"/>
        <v>32864.1</v>
      </c>
      <c r="M76" s="249">
        <v>585</v>
      </c>
      <c r="N76" s="32">
        <v>14780.2</v>
      </c>
      <c r="O76" s="35">
        <v>0</v>
      </c>
      <c r="P76" s="34">
        <v>0</v>
      </c>
      <c r="Q76" s="36">
        <v>466</v>
      </c>
      <c r="R76" s="32">
        <v>14489.85</v>
      </c>
      <c r="S76" s="35">
        <v>90</v>
      </c>
      <c r="T76" s="34">
        <v>2821.9</v>
      </c>
      <c r="U76" s="36">
        <f t="shared" si="35"/>
        <v>1141</v>
      </c>
      <c r="V76" s="37">
        <f t="shared" si="23"/>
        <v>32091.95</v>
      </c>
      <c r="W76" s="152">
        <f t="shared" si="24"/>
        <v>2163</v>
      </c>
      <c r="X76" s="40">
        <f t="shared" si="25"/>
        <v>64956.05</v>
      </c>
      <c r="Y76" s="249">
        <v>1209</v>
      </c>
      <c r="Z76" s="32">
        <v>39351.75</v>
      </c>
      <c r="AA76" s="199">
        <v>108</v>
      </c>
      <c r="AB76" s="34">
        <v>3607.15</v>
      </c>
      <c r="AC76" s="41">
        <f t="shared" si="26"/>
        <v>1317</v>
      </c>
      <c r="AD76" s="40">
        <f t="shared" si="27"/>
        <v>42958.9</v>
      </c>
      <c r="AE76" s="249">
        <v>99</v>
      </c>
      <c r="AF76" s="32">
        <v>3274.65</v>
      </c>
      <c r="AG76" s="199">
        <v>925</v>
      </c>
      <c r="AH76" s="34">
        <v>31226.5</v>
      </c>
      <c r="AI76" s="41">
        <f t="shared" si="28"/>
        <v>1024</v>
      </c>
      <c r="AJ76" s="40">
        <f t="shared" si="29"/>
        <v>34501.15</v>
      </c>
      <c r="AK76" s="364">
        <v>226</v>
      </c>
      <c r="AL76" s="149">
        <v>7304.5</v>
      </c>
      <c r="AM76" s="39">
        <v>52</v>
      </c>
      <c r="AN76" s="40">
        <v>1712</v>
      </c>
      <c r="AO76" s="244">
        <f t="shared" si="36"/>
        <v>278</v>
      </c>
      <c r="AP76" s="37">
        <f t="shared" si="30"/>
        <v>9016.5</v>
      </c>
      <c r="AQ76" s="248">
        <v>62</v>
      </c>
      <c r="AR76" s="32">
        <v>2005.7</v>
      </c>
      <c r="AS76" s="35">
        <v>472</v>
      </c>
      <c r="AT76" s="143">
        <v>15546.05</v>
      </c>
      <c r="AU76" s="152">
        <f t="shared" si="31"/>
        <v>534</v>
      </c>
      <c r="AV76" s="365">
        <f t="shared" si="32"/>
        <v>17551.75</v>
      </c>
      <c r="AW76" s="152">
        <f t="shared" si="33"/>
        <v>3153</v>
      </c>
      <c r="AX76" s="365">
        <f t="shared" si="34"/>
        <v>104028.3</v>
      </c>
      <c r="AY76" s="349">
        <v>266</v>
      </c>
      <c r="AZ76" s="117">
        <v>8370.55</v>
      </c>
      <c r="BA76" s="351"/>
    </row>
    <row r="77" customHeight="1" spans="1:53">
      <c r="A77" s="54"/>
      <c r="B77" s="55" t="s">
        <v>25</v>
      </c>
      <c r="C77" s="60">
        <f t="shared" ref="C77:G77" si="37">SUM(C65:C76)</f>
        <v>25</v>
      </c>
      <c r="D77" s="56">
        <f t="shared" si="37"/>
        <v>822.1</v>
      </c>
      <c r="E77" s="57">
        <f t="shared" si="37"/>
        <v>1478</v>
      </c>
      <c r="F77" s="58">
        <f t="shared" si="37"/>
        <v>45490.25</v>
      </c>
      <c r="G77" s="54">
        <f t="shared" si="37"/>
        <v>749</v>
      </c>
      <c r="H77" s="56">
        <f t="shared" ref="G77:S77" si="38">SUM(H65:H76)</f>
        <v>23469.65</v>
      </c>
      <c r="I77" s="57">
        <f t="shared" si="38"/>
        <v>6562</v>
      </c>
      <c r="J77" s="58">
        <f t="shared" si="38"/>
        <v>205114.45</v>
      </c>
      <c r="K77" s="247">
        <f t="shared" si="38"/>
        <v>8814</v>
      </c>
      <c r="L77" s="58">
        <f t="shared" si="38"/>
        <v>274896.45</v>
      </c>
      <c r="M77" s="60">
        <f t="shared" si="38"/>
        <v>2390</v>
      </c>
      <c r="N77" s="56">
        <f t="shared" si="38"/>
        <v>61169.25</v>
      </c>
      <c r="O77" s="57">
        <f t="shared" si="38"/>
        <v>158</v>
      </c>
      <c r="P77" s="58">
        <f t="shared" si="38"/>
        <v>4017.8</v>
      </c>
      <c r="Q77" s="54">
        <f t="shared" si="38"/>
        <v>5627</v>
      </c>
      <c r="R77" s="56">
        <f t="shared" si="38"/>
        <v>175136.65</v>
      </c>
      <c r="S77" s="57">
        <f t="shared" si="38"/>
        <v>1065</v>
      </c>
      <c r="T77" s="58">
        <f t="shared" ref="T77:AP77" si="39">SUM(T65:T76)</f>
        <v>32636.05</v>
      </c>
      <c r="U77" s="54">
        <f t="shared" si="39"/>
        <v>9240</v>
      </c>
      <c r="V77" s="59">
        <f t="shared" si="39"/>
        <v>272959.75</v>
      </c>
      <c r="W77" s="153">
        <f t="shared" si="39"/>
        <v>18054</v>
      </c>
      <c r="X77" s="58">
        <f t="shared" si="39"/>
        <v>547856.2</v>
      </c>
      <c r="Y77" s="60">
        <f t="shared" si="39"/>
        <v>11415</v>
      </c>
      <c r="Z77" s="61">
        <f t="shared" si="39"/>
        <v>369222.2</v>
      </c>
      <c r="AA77" s="62">
        <f t="shared" si="39"/>
        <v>1726</v>
      </c>
      <c r="AB77" s="58">
        <f t="shared" si="39"/>
        <v>57987.35</v>
      </c>
      <c r="AC77" s="54">
        <f t="shared" si="39"/>
        <v>13141</v>
      </c>
      <c r="AD77" s="58">
        <f t="shared" si="39"/>
        <v>427209.55</v>
      </c>
      <c r="AE77" s="60">
        <f t="shared" si="39"/>
        <v>907</v>
      </c>
      <c r="AF77" s="61">
        <f t="shared" si="39"/>
        <v>29241.25</v>
      </c>
      <c r="AG77" s="62">
        <f t="shared" si="39"/>
        <v>10787</v>
      </c>
      <c r="AH77" s="58">
        <f t="shared" si="39"/>
        <v>359056.8</v>
      </c>
      <c r="AI77" s="54">
        <f t="shared" si="39"/>
        <v>11694</v>
      </c>
      <c r="AJ77" s="58">
        <f t="shared" si="39"/>
        <v>388298.05</v>
      </c>
      <c r="AK77" s="368">
        <f t="shared" si="39"/>
        <v>1873</v>
      </c>
      <c r="AL77" s="56">
        <f t="shared" si="39"/>
        <v>59547.2</v>
      </c>
      <c r="AM77" s="57">
        <f t="shared" si="39"/>
        <v>297</v>
      </c>
      <c r="AN77" s="58">
        <f t="shared" si="39"/>
        <v>9711.55</v>
      </c>
      <c r="AO77" s="380">
        <f t="shared" si="39"/>
        <v>2170</v>
      </c>
      <c r="AP77" s="59">
        <f t="shared" si="39"/>
        <v>69258.75</v>
      </c>
      <c r="AQ77" s="368">
        <f t="shared" ref="AQ77:AZ77" si="40">SUM(AQ65:AQ76)</f>
        <v>1241</v>
      </c>
      <c r="AR77" s="56">
        <f t="shared" si="40"/>
        <v>39608.9</v>
      </c>
      <c r="AS77" s="56">
        <f t="shared" si="40"/>
        <v>4317</v>
      </c>
      <c r="AT77" s="150">
        <f t="shared" si="40"/>
        <v>139149</v>
      </c>
      <c r="AU77" s="369">
        <f t="shared" si="40"/>
        <v>5558</v>
      </c>
      <c r="AV77" s="370">
        <f t="shared" si="40"/>
        <v>178757.9</v>
      </c>
      <c r="AW77" s="153">
        <f t="shared" si="40"/>
        <v>32563</v>
      </c>
      <c r="AX77" s="59">
        <f t="shared" si="40"/>
        <v>1063524.25</v>
      </c>
      <c r="AY77" s="163">
        <f t="shared" si="40"/>
        <v>2303</v>
      </c>
      <c r="AZ77" s="136">
        <f t="shared" si="40"/>
        <v>72326.45</v>
      </c>
      <c r="BA77" s="353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66" t="s">
        <v>58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2"/>
      <c r="AL1" s="202"/>
      <c r="AM1" s="202"/>
      <c r="AN1" s="202"/>
      <c r="AO1" s="202"/>
    </row>
    <row r="2" ht="27" customHeight="1" spans="1:41">
      <c r="A2" s="4" t="s">
        <v>1</v>
      </c>
      <c r="B2" s="5" t="s">
        <v>2</v>
      </c>
      <c r="C2" s="9" t="s">
        <v>59</v>
      </c>
      <c r="D2" s="6"/>
      <c r="E2" s="6" t="s">
        <v>60</v>
      </c>
      <c r="F2" s="5"/>
      <c r="G2" s="4" t="s">
        <v>61</v>
      </c>
      <c r="H2" s="6"/>
      <c r="I2" s="6" t="s">
        <v>62</v>
      </c>
      <c r="J2" s="5"/>
      <c r="K2" s="238" t="s">
        <v>63</v>
      </c>
      <c r="L2" s="235"/>
      <c r="M2" s="9" t="s">
        <v>64</v>
      </c>
      <c r="N2" s="6"/>
      <c r="O2" s="6" t="s">
        <v>65</v>
      </c>
      <c r="P2" s="5"/>
      <c r="Q2" s="236" t="s">
        <v>66</v>
      </c>
      <c r="R2" s="237"/>
    </row>
    <row r="3" ht="38.25" spans="1:41">
      <c r="A3" s="16"/>
      <c r="B3" s="17"/>
      <c r="C3" s="23" t="s">
        <v>9</v>
      </c>
      <c r="D3" s="19" t="s">
        <v>10</v>
      </c>
      <c r="E3" s="19" t="s">
        <v>9</v>
      </c>
      <c r="F3" s="20" t="s">
        <v>10</v>
      </c>
      <c r="G3" s="18" t="s">
        <v>9</v>
      </c>
      <c r="H3" s="19" t="s">
        <v>10</v>
      </c>
      <c r="I3" s="19" t="s">
        <v>9</v>
      </c>
      <c r="J3" s="20" t="s">
        <v>10</v>
      </c>
      <c r="K3" s="241" t="s">
        <v>22</v>
      </c>
      <c r="L3" s="240" t="s">
        <v>23</v>
      </c>
      <c r="M3" s="23" t="s">
        <v>9</v>
      </c>
      <c r="N3" s="19" t="s">
        <v>10</v>
      </c>
      <c r="O3" s="19" t="s">
        <v>9</v>
      </c>
      <c r="P3" s="20" t="s">
        <v>10</v>
      </c>
      <c r="Q3" s="25" t="s">
        <v>22</v>
      </c>
      <c r="R3" s="77" t="s">
        <v>23</v>
      </c>
    </row>
    <row r="4" ht="30" customHeight="1" spans="1:41">
      <c r="A4" s="29">
        <v>1</v>
      </c>
      <c r="B4" s="30">
        <v>44562</v>
      </c>
      <c r="C4" s="248">
        <v>88</v>
      </c>
      <c r="D4" s="32">
        <v>2783.4</v>
      </c>
      <c r="E4" s="35">
        <v>864</v>
      </c>
      <c r="F4" s="34">
        <v>26563.85</v>
      </c>
      <c r="G4" s="31">
        <v>53</v>
      </c>
      <c r="H4" s="32">
        <v>1572.05</v>
      </c>
      <c r="I4" s="33">
        <v>136</v>
      </c>
      <c r="J4" s="34">
        <v>4053.95</v>
      </c>
      <c r="K4" s="244">
        <f>C4+E4+G4+I4</f>
        <v>1141</v>
      </c>
      <c r="L4" s="34">
        <f t="shared" ref="L4:L15" si="0">D4+F4+H4+J4</f>
        <v>34973.25</v>
      </c>
      <c r="M4" s="38">
        <v>171</v>
      </c>
      <c r="N4" s="32">
        <v>5780.6</v>
      </c>
      <c r="O4" s="33">
        <v>1167</v>
      </c>
      <c r="P4" s="34">
        <v>42293.3</v>
      </c>
      <c r="Q4" s="41">
        <f t="shared" ref="Q4:Q15" si="1">M4+O4</f>
        <v>1338</v>
      </c>
      <c r="R4" s="141">
        <f t="shared" ref="R4:R15" si="2">N4+P4</f>
        <v>48073.9</v>
      </c>
    </row>
    <row r="5" ht="30" customHeight="1" spans="1:41">
      <c r="A5" s="41">
        <v>2</v>
      </c>
      <c r="B5" s="30">
        <v>44593</v>
      </c>
      <c r="C5" s="248">
        <v>583</v>
      </c>
      <c r="D5" s="32">
        <v>15572.55</v>
      </c>
      <c r="E5" s="35">
        <v>0</v>
      </c>
      <c r="F5" s="34">
        <v>0</v>
      </c>
      <c r="G5" s="31">
        <v>53</v>
      </c>
      <c r="H5" s="32">
        <v>1635.9</v>
      </c>
      <c r="I5" s="35">
        <v>0</v>
      </c>
      <c r="J5" s="34">
        <v>0</v>
      </c>
      <c r="K5" s="244">
        <f t="shared" ref="K4:K15" si="3">C5+E5+G5+I5</f>
        <v>636</v>
      </c>
      <c r="L5" s="34">
        <f t="shared" si="0"/>
        <v>17208.45</v>
      </c>
      <c r="M5" s="38">
        <v>786</v>
      </c>
      <c r="N5" s="32">
        <v>26579.2</v>
      </c>
      <c r="O5" s="33">
        <v>8</v>
      </c>
      <c r="P5" s="34">
        <v>263.45</v>
      </c>
      <c r="Q5" s="41">
        <f t="shared" si="1"/>
        <v>794</v>
      </c>
      <c r="R5" s="141">
        <f t="shared" si="2"/>
        <v>26842.65</v>
      </c>
    </row>
    <row r="6" ht="30" customHeight="1" spans="1:41">
      <c r="A6" s="41">
        <v>3</v>
      </c>
      <c r="B6" s="30">
        <v>44621</v>
      </c>
      <c r="C6" s="249">
        <v>0</v>
      </c>
      <c r="D6" s="32">
        <v>0</v>
      </c>
      <c r="E6" s="35">
        <v>179</v>
      </c>
      <c r="F6" s="34">
        <v>4975.9</v>
      </c>
      <c r="G6" s="31">
        <v>3</v>
      </c>
      <c r="H6" s="32">
        <v>87.45</v>
      </c>
      <c r="I6" s="33">
        <v>133</v>
      </c>
      <c r="J6" s="34">
        <v>4147.5</v>
      </c>
      <c r="K6" s="244">
        <f t="shared" si="3"/>
        <v>315</v>
      </c>
      <c r="L6" s="34">
        <f t="shared" si="0"/>
        <v>9210.85</v>
      </c>
      <c r="M6" s="249">
        <v>0</v>
      </c>
      <c r="N6" s="49">
        <v>0</v>
      </c>
      <c r="O6" s="33">
        <v>790</v>
      </c>
      <c r="P6" s="34">
        <v>26553.7</v>
      </c>
      <c r="Q6" s="41">
        <f t="shared" si="1"/>
        <v>790</v>
      </c>
      <c r="R6" s="141">
        <f t="shared" si="2"/>
        <v>26553.7</v>
      </c>
    </row>
    <row r="7" ht="30" customHeight="1" spans="1:41">
      <c r="A7" s="41">
        <v>4</v>
      </c>
      <c r="B7" s="30">
        <v>44652</v>
      </c>
      <c r="C7" s="249">
        <v>0</v>
      </c>
      <c r="D7" s="32">
        <v>0</v>
      </c>
      <c r="E7" s="35">
        <v>3</v>
      </c>
      <c r="F7" s="34">
        <v>67.95</v>
      </c>
      <c r="G7" s="31">
        <v>0</v>
      </c>
      <c r="H7" s="32">
        <v>0</v>
      </c>
      <c r="I7" s="33">
        <v>374</v>
      </c>
      <c r="J7" s="34">
        <v>11245.85</v>
      </c>
      <c r="K7" s="244">
        <f t="shared" si="3"/>
        <v>377</v>
      </c>
      <c r="L7" s="34">
        <f t="shared" si="0"/>
        <v>11313.8</v>
      </c>
      <c r="M7" s="38">
        <v>0</v>
      </c>
      <c r="N7" s="32">
        <v>0</v>
      </c>
      <c r="O7" s="33">
        <v>1308</v>
      </c>
      <c r="P7" s="34">
        <v>44038.2</v>
      </c>
      <c r="Q7" s="41">
        <f t="shared" si="1"/>
        <v>1308</v>
      </c>
      <c r="R7" s="141">
        <f t="shared" si="2"/>
        <v>44038.2</v>
      </c>
    </row>
    <row r="8" ht="30" customHeight="1" spans="1:41">
      <c r="A8" s="41">
        <v>5</v>
      </c>
      <c r="B8" s="30">
        <v>44682</v>
      </c>
      <c r="C8" s="249">
        <v>0</v>
      </c>
      <c r="D8" s="32">
        <v>0</v>
      </c>
      <c r="E8" s="35">
        <v>0</v>
      </c>
      <c r="F8" s="34">
        <v>0</v>
      </c>
      <c r="G8" s="31">
        <v>146</v>
      </c>
      <c r="H8" s="32">
        <v>4616.5</v>
      </c>
      <c r="I8" s="33">
        <v>287</v>
      </c>
      <c r="J8" s="34">
        <v>8853.7</v>
      </c>
      <c r="K8" s="244">
        <f t="shared" si="3"/>
        <v>433</v>
      </c>
      <c r="L8" s="34">
        <f t="shared" si="0"/>
        <v>13470.2</v>
      </c>
      <c r="M8" s="38">
        <v>381</v>
      </c>
      <c r="N8" s="32">
        <v>12537.55</v>
      </c>
      <c r="O8" s="33">
        <v>660</v>
      </c>
      <c r="P8" s="34">
        <v>21743.15</v>
      </c>
      <c r="Q8" s="41">
        <f t="shared" si="1"/>
        <v>1041</v>
      </c>
      <c r="R8" s="141">
        <f t="shared" si="2"/>
        <v>34280.7</v>
      </c>
    </row>
    <row r="9" ht="30" customHeight="1" spans="1:41">
      <c r="A9" s="41">
        <v>6</v>
      </c>
      <c r="B9" s="30">
        <v>44713</v>
      </c>
      <c r="C9" s="249">
        <v>0</v>
      </c>
      <c r="D9" s="32">
        <v>0</v>
      </c>
      <c r="E9" s="35">
        <v>0</v>
      </c>
      <c r="F9" s="34">
        <v>0</v>
      </c>
      <c r="G9" s="31">
        <v>40</v>
      </c>
      <c r="H9" s="32">
        <v>1272.2</v>
      </c>
      <c r="I9" s="33">
        <v>343</v>
      </c>
      <c r="J9" s="34">
        <v>10869.05</v>
      </c>
      <c r="K9" s="244">
        <f t="shared" si="3"/>
        <v>383</v>
      </c>
      <c r="L9" s="34">
        <f t="shared" si="0"/>
        <v>12141.25</v>
      </c>
      <c r="M9" s="38">
        <v>69</v>
      </c>
      <c r="N9" s="32">
        <v>2270.7</v>
      </c>
      <c r="O9" s="33">
        <v>454</v>
      </c>
      <c r="P9" s="34">
        <v>16180.15</v>
      </c>
      <c r="Q9" s="41">
        <f t="shared" si="1"/>
        <v>523</v>
      </c>
      <c r="R9" s="141">
        <f t="shared" si="2"/>
        <v>18450.85</v>
      </c>
    </row>
    <row r="10" ht="30" customHeight="1" spans="1:41">
      <c r="A10" s="41">
        <v>7</v>
      </c>
      <c r="B10" s="30">
        <v>44743</v>
      </c>
      <c r="C10" s="249">
        <v>0</v>
      </c>
      <c r="D10" s="32">
        <v>0</v>
      </c>
      <c r="E10" s="35">
        <v>0</v>
      </c>
      <c r="F10" s="34">
        <v>0</v>
      </c>
      <c r="G10" s="31">
        <v>18</v>
      </c>
      <c r="H10" s="32">
        <v>572.6</v>
      </c>
      <c r="I10" s="115">
        <v>523</v>
      </c>
      <c r="J10" s="116">
        <v>16575.55</v>
      </c>
      <c r="K10" s="244">
        <f t="shared" si="3"/>
        <v>541</v>
      </c>
      <c r="L10" s="34">
        <f t="shared" si="0"/>
        <v>17148.15</v>
      </c>
      <c r="M10" s="38">
        <v>41</v>
      </c>
      <c r="N10" s="32">
        <v>1369.25</v>
      </c>
      <c r="O10" s="33">
        <v>1308</v>
      </c>
      <c r="P10" s="34">
        <v>45896.55</v>
      </c>
      <c r="Q10" s="41">
        <f t="shared" si="1"/>
        <v>1349</v>
      </c>
      <c r="R10" s="141">
        <f t="shared" si="2"/>
        <v>47265.8</v>
      </c>
    </row>
    <row r="11" ht="30" customHeight="1" spans="1:41">
      <c r="A11" s="41">
        <v>8</v>
      </c>
      <c r="B11" s="30">
        <v>44774</v>
      </c>
      <c r="C11" s="249">
        <v>0</v>
      </c>
      <c r="D11" s="32">
        <v>0</v>
      </c>
      <c r="E11" s="35">
        <v>0</v>
      </c>
      <c r="F11" s="34">
        <v>0</v>
      </c>
      <c r="G11" s="36">
        <v>0</v>
      </c>
      <c r="H11" s="32">
        <v>0</v>
      </c>
      <c r="I11" s="33">
        <v>485</v>
      </c>
      <c r="J11" s="34">
        <v>15519.7</v>
      </c>
      <c r="K11" s="244">
        <f t="shared" si="3"/>
        <v>485</v>
      </c>
      <c r="L11" s="34">
        <f t="shared" si="0"/>
        <v>15519.7</v>
      </c>
      <c r="M11" s="249">
        <v>0</v>
      </c>
      <c r="N11" s="49">
        <v>0</v>
      </c>
      <c r="O11" s="33">
        <v>1651</v>
      </c>
      <c r="P11" s="34">
        <v>53727.6</v>
      </c>
      <c r="Q11" s="41">
        <f t="shared" si="1"/>
        <v>1651</v>
      </c>
      <c r="R11" s="141">
        <f t="shared" si="2"/>
        <v>53727.6</v>
      </c>
    </row>
    <row r="12" ht="30" customHeight="1" spans="1:41">
      <c r="A12" s="41">
        <v>9</v>
      </c>
      <c r="B12" s="30">
        <v>44805</v>
      </c>
      <c r="C12" s="249">
        <v>0</v>
      </c>
      <c r="D12" s="32">
        <v>0</v>
      </c>
      <c r="E12" s="35">
        <v>64</v>
      </c>
      <c r="F12" s="34">
        <v>1663.35</v>
      </c>
      <c r="G12" s="36">
        <v>0</v>
      </c>
      <c r="H12" s="32">
        <v>0</v>
      </c>
      <c r="I12" s="33">
        <v>195</v>
      </c>
      <c r="J12" s="34">
        <v>6182.2</v>
      </c>
      <c r="K12" s="244">
        <f t="shared" si="3"/>
        <v>259</v>
      </c>
      <c r="L12" s="34">
        <f t="shared" si="0"/>
        <v>7845.55</v>
      </c>
      <c r="M12" s="249">
        <v>0</v>
      </c>
      <c r="N12" s="49">
        <v>0</v>
      </c>
      <c r="O12" s="33">
        <v>1765</v>
      </c>
      <c r="P12" s="53">
        <v>54506.05</v>
      </c>
      <c r="Q12" s="41">
        <f t="shared" si="1"/>
        <v>1765</v>
      </c>
      <c r="R12" s="141">
        <f t="shared" si="2"/>
        <v>54506.05</v>
      </c>
    </row>
    <row r="13" ht="30" customHeight="1" spans="1:41">
      <c r="A13" s="41">
        <v>10</v>
      </c>
      <c r="B13" s="30">
        <v>44835</v>
      </c>
      <c r="C13" s="249">
        <v>0</v>
      </c>
      <c r="D13" s="32">
        <v>0</v>
      </c>
      <c r="E13" s="35">
        <v>0</v>
      </c>
      <c r="F13" s="34">
        <v>0</v>
      </c>
      <c r="G13" s="31">
        <v>35</v>
      </c>
      <c r="H13" s="32">
        <v>1124.1</v>
      </c>
      <c r="I13" s="33">
        <v>126</v>
      </c>
      <c r="J13" s="34">
        <v>4007.4</v>
      </c>
      <c r="K13" s="244">
        <f t="shared" si="3"/>
        <v>161</v>
      </c>
      <c r="L13" s="34">
        <f t="shared" si="0"/>
        <v>5131.5</v>
      </c>
      <c r="M13" s="38">
        <v>107</v>
      </c>
      <c r="N13" s="32">
        <v>3470.55</v>
      </c>
      <c r="O13" s="33">
        <v>755</v>
      </c>
      <c r="P13" s="34">
        <v>23577.8</v>
      </c>
      <c r="Q13" s="41">
        <f t="shared" si="1"/>
        <v>862</v>
      </c>
      <c r="R13" s="141">
        <f t="shared" si="2"/>
        <v>27048.35</v>
      </c>
    </row>
    <row r="14" ht="30" customHeight="1" spans="1:41">
      <c r="A14" s="41">
        <v>11</v>
      </c>
      <c r="B14" s="30">
        <v>44866</v>
      </c>
      <c r="C14" s="249">
        <v>0</v>
      </c>
      <c r="D14" s="32">
        <v>0</v>
      </c>
      <c r="E14" s="35">
        <v>0</v>
      </c>
      <c r="F14" s="34">
        <v>0</v>
      </c>
      <c r="G14" s="36">
        <v>0</v>
      </c>
      <c r="H14" s="32">
        <v>0</v>
      </c>
      <c r="I14" s="33">
        <v>186</v>
      </c>
      <c r="J14" s="34">
        <v>5900.2</v>
      </c>
      <c r="K14" s="244">
        <f t="shared" si="3"/>
        <v>186</v>
      </c>
      <c r="L14" s="34">
        <f t="shared" si="0"/>
        <v>5900.2</v>
      </c>
      <c r="M14" s="38">
        <v>39</v>
      </c>
      <c r="N14" s="32">
        <v>1256.6</v>
      </c>
      <c r="O14" s="33">
        <v>494</v>
      </c>
      <c r="P14" s="34">
        <v>16097.2</v>
      </c>
      <c r="Q14" s="41">
        <f t="shared" si="1"/>
        <v>533</v>
      </c>
      <c r="R14" s="141">
        <f t="shared" si="2"/>
        <v>17353.8</v>
      </c>
    </row>
    <row r="15" ht="30" customHeight="1" spans="1:41">
      <c r="A15" s="41">
        <v>12</v>
      </c>
      <c r="B15" s="30">
        <v>44896</v>
      </c>
      <c r="C15" s="249">
        <v>0</v>
      </c>
      <c r="D15" s="32">
        <v>0</v>
      </c>
      <c r="E15" s="35">
        <v>0</v>
      </c>
      <c r="F15" s="34">
        <v>0</v>
      </c>
      <c r="G15" s="36">
        <v>0</v>
      </c>
      <c r="H15" s="32">
        <v>0</v>
      </c>
      <c r="I15" s="35">
        <v>0</v>
      </c>
      <c r="J15" s="34">
        <v>0</v>
      </c>
      <c r="K15" s="244">
        <f t="shared" si="3"/>
        <v>0</v>
      </c>
      <c r="L15" s="34">
        <f t="shared" si="0"/>
        <v>0</v>
      </c>
      <c r="M15" s="249">
        <v>0</v>
      </c>
      <c r="N15" s="49">
        <v>0</v>
      </c>
      <c r="O15" s="33">
        <v>8</v>
      </c>
      <c r="P15" s="34">
        <v>257.9</v>
      </c>
      <c r="Q15" s="41">
        <f t="shared" si="1"/>
        <v>8</v>
      </c>
      <c r="R15" s="141">
        <f t="shared" si="2"/>
        <v>257.9</v>
      </c>
    </row>
    <row r="16" ht="30" customHeight="1" spans="1:41">
      <c r="A16" s="54"/>
      <c r="B16" s="55" t="s">
        <v>25</v>
      </c>
      <c r="C16" s="60">
        <f t="shared" ref="C16:L16" si="4">SUM(C4:C15)</f>
        <v>671</v>
      </c>
      <c r="D16" s="56">
        <f t="shared" si="4"/>
        <v>18355.95</v>
      </c>
      <c r="E16" s="57">
        <f t="shared" si="4"/>
        <v>1110</v>
      </c>
      <c r="F16" s="58">
        <f t="shared" si="4"/>
        <v>33271.05</v>
      </c>
      <c r="G16" s="54">
        <f t="shared" si="4"/>
        <v>348</v>
      </c>
      <c r="H16" s="56">
        <f t="shared" si="4"/>
        <v>10880.8</v>
      </c>
      <c r="I16" s="57">
        <f t="shared" si="4"/>
        <v>2788</v>
      </c>
      <c r="J16" s="58">
        <f t="shared" si="4"/>
        <v>87355.1</v>
      </c>
      <c r="K16" s="247">
        <f t="shared" si="4"/>
        <v>4917</v>
      </c>
      <c r="L16" s="58">
        <f t="shared" si="4"/>
        <v>149862.9</v>
      </c>
      <c r="M16" s="60">
        <f t="shared" ref="M16:V16" si="5">SUM(M4:M15)</f>
        <v>1594</v>
      </c>
      <c r="N16" s="61">
        <f t="shared" si="5"/>
        <v>53264.45</v>
      </c>
      <c r="O16" s="62">
        <f t="shared" si="5"/>
        <v>10368</v>
      </c>
      <c r="P16" s="58">
        <f t="shared" si="5"/>
        <v>345135.05</v>
      </c>
      <c r="Q16" s="54">
        <f t="shared" si="5"/>
        <v>11962</v>
      </c>
      <c r="R16" s="150">
        <f t="shared" si="5"/>
        <v>398399.5</v>
      </c>
    </row>
    <row r="17" ht="30" customHeight="1" spans="1:29">
      <c r="A17" s="175"/>
      <c r="B17" s="175"/>
      <c r="C17" s="175"/>
      <c r="D17" s="174"/>
      <c r="E17" s="173"/>
      <c r="F17" s="174"/>
      <c r="G17" s="175"/>
      <c r="H17" s="174"/>
      <c r="I17" s="173"/>
      <c r="J17" s="174"/>
      <c r="K17" s="173"/>
      <c r="L17" s="174"/>
      <c r="M17" s="175"/>
      <c r="N17" s="176"/>
      <c r="O17" s="175"/>
      <c r="P17" s="174"/>
      <c r="Q17" s="175"/>
      <c r="R17" s="174"/>
      <c r="S17" s="175"/>
      <c r="T17" s="176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38" t="s">
        <v>68</v>
      </c>
      <c r="W18" s="138"/>
      <c r="X18" s="138"/>
      <c r="Y18" s="138"/>
      <c r="Z18" s="138"/>
      <c r="AA18" s="138"/>
      <c r="AB18" s="138"/>
      <c r="AC18" s="138"/>
    </row>
    <row r="19" ht="30" customHeight="1" spans="1:29">
      <c r="A19" s="4" t="s">
        <v>1</v>
      </c>
      <c r="B19" s="5" t="s">
        <v>2</v>
      </c>
      <c r="C19" s="9" t="s">
        <v>69</v>
      </c>
      <c r="D19" s="6"/>
      <c r="E19" s="6" t="s">
        <v>70</v>
      </c>
      <c r="F19" s="5"/>
      <c r="G19" s="4" t="s">
        <v>71</v>
      </c>
      <c r="H19" s="6"/>
      <c r="I19" s="6" t="s">
        <v>72</v>
      </c>
      <c r="J19" s="5"/>
      <c r="K19" s="12" t="s">
        <v>73</v>
      </c>
      <c r="L19" s="14"/>
      <c r="M19" s="9" t="s">
        <v>74</v>
      </c>
      <c r="N19" s="6"/>
      <c r="O19" s="6" t="s">
        <v>75</v>
      </c>
      <c r="P19" s="5"/>
      <c r="Q19" s="221" t="s">
        <v>76</v>
      </c>
      <c r="R19" s="222"/>
      <c r="S19" s="221" t="s">
        <v>77</v>
      </c>
      <c r="T19" s="223"/>
      <c r="V19" s="4" t="s">
        <v>1</v>
      </c>
      <c r="W19" s="6" t="s">
        <v>2</v>
      </c>
      <c r="X19" s="6" t="s">
        <v>78</v>
      </c>
      <c r="Y19" s="6"/>
      <c r="Z19" s="6" t="s">
        <v>79</v>
      </c>
      <c r="AA19" s="6"/>
      <c r="AB19" s="195" t="s">
        <v>80</v>
      </c>
      <c r="AC19" s="196"/>
    </row>
    <row r="20" ht="47" customHeight="1" spans="1:29">
      <c r="A20" s="16"/>
      <c r="B20" s="17"/>
      <c r="C20" s="23" t="s">
        <v>9</v>
      </c>
      <c r="D20" s="19" t="s">
        <v>10</v>
      </c>
      <c r="E20" s="19" t="s">
        <v>9</v>
      </c>
      <c r="F20" s="20" t="s">
        <v>10</v>
      </c>
      <c r="G20" s="18" t="s">
        <v>9</v>
      </c>
      <c r="H20" s="19" t="s">
        <v>10</v>
      </c>
      <c r="I20" s="19" t="s">
        <v>9</v>
      </c>
      <c r="J20" s="20" t="s">
        <v>10</v>
      </c>
      <c r="K20" s="25" t="s">
        <v>22</v>
      </c>
      <c r="L20" s="27" t="s">
        <v>23</v>
      </c>
      <c r="M20" s="23" t="s">
        <v>9</v>
      </c>
      <c r="N20" s="19" t="s">
        <v>10</v>
      </c>
      <c r="O20" s="19" t="s">
        <v>9</v>
      </c>
      <c r="P20" s="20" t="s">
        <v>10</v>
      </c>
      <c r="Q20" s="225" t="s">
        <v>22</v>
      </c>
      <c r="R20" s="226" t="s">
        <v>23</v>
      </c>
      <c r="S20" s="225" t="s">
        <v>9</v>
      </c>
      <c r="T20" s="227" t="s">
        <v>10</v>
      </c>
      <c r="V20" s="18"/>
      <c r="W20" s="19"/>
      <c r="X20" s="19" t="s">
        <v>9</v>
      </c>
      <c r="Y20" s="19" t="s">
        <v>10</v>
      </c>
      <c r="Z20" s="19" t="s">
        <v>9</v>
      </c>
      <c r="AA20" s="19" t="s">
        <v>10</v>
      </c>
      <c r="AB20" s="197" t="s">
        <v>22</v>
      </c>
      <c r="AC20" s="198" t="s">
        <v>23</v>
      </c>
    </row>
    <row r="21" ht="30" customHeight="1" spans="1:29">
      <c r="A21" s="29">
        <v>1</v>
      </c>
      <c r="B21" s="30">
        <v>44562</v>
      </c>
      <c r="C21" s="248">
        <v>268</v>
      </c>
      <c r="D21" s="32">
        <v>6718</v>
      </c>
      <c r="E21" s="35">
        <v>0</v>
      </c>
      <c r="F21" s="34">
        <v>0</v>
      </c>
      <c r="G21" s="31">
        <v>400</v>
      </c>
      <c r="H21" s="32">
        <v>11783.8</v>
      </c>
      <c r="I21" s="33">
        <v>111</v>
      </c>
      <c r="J21" s="34">
        <v>3201.5</v>
      </c>
      <c r="K21" s="36">
        <f>C21+E21+G21+I21</f>
        <v>779</v>
      </c>
      <c r="L21" s="37">
        <f t="shared" ref="L21:L32" si="6">D21+F21+H21+J21</f>
        <v>21703.3</v>
      </c>
      <c r="M21" s="38">
        <v>1190</v>
      </c>
      <c r="N21" s="32">
        <v>38752.7</v>
      </c>
      <c r="O21" s="33">
        <v>105</v>
      </c>
      <c r="P21" s="34">
        <v>3319.4</v>
      </c>
      <c r="Q21" s="41">
        <f t="shared" ref="Q21:Q32" si="7">M21+O21</f>
        <v>1295</v>
      </c>
      <c r="R21" s="40">
        <f t="shared" ref="R21:R32" si="8">N21+P21</f>
        <v>42072.1</v>
      </c>
      <c r="S21" s="229">
        <v>403</v>
      </c>
      <c r="T21" s="230">
        <v>12639.3</v>
      </c>
      <c r="V21" s="36">
        <v>1</v>
      </c>
      <c r="W21" s="142">
        <v>44562</v>
      </c>
      <c r="X21" s="35">
        <v>0</v>
      </c>
      <c r="Y21" s="32">
        <v>0</v>
      </c>
      <c r="Z21" s="33">
        <v>0</v>
      </c>
      <c r="AA21" s="32">
        <v>0</v>
      </c>
      <c r="AB21" s="199">
        <f t="shared" ref="AB21:AB32" si="9">X21+Z21</f>
        <v>0</v>
      </c>
      <c r="AC21" s="143">
        <f t="shared" ref="AC21:AC32" si="10">Y21+AA21</f>
        <v>0</v>
      </c>
    </row>
    <row r="22" ht="30" customHeight="1" spans="1:29">
      <c r="A22" s="41">
        <v>2</v>
      </c>
      <c r="B22" s="30">
        <v>44593</v>
      </c>
      <c r="C22" s="248">
        <v>242</v>
      </c>
      <c r="D22" s="32">
        <v>7252.2</v>
      </c>
      <c r="E22" s="35">
        <v>0</v>
      </c>
      <c r="F22" s="34">
        <v>0</v>
      </c>
      <c r="G22" s="31">
        <v>50</v>
      </c>
      <c r="H22" s="32">
        <v>1605.75</v>
      </c>
      <c r="I22" s="35">
        <v>0</v>
      </c>
      <c r="J22" s="34">
        <v>0</v>
      </c>
      <c r="K22" s="36">
        <f t="shared" ref="K21:K32" si="11">C22+E22+G22+I22</f>
        <v>292</v>
      </c>
      <c r="L22" s="37">
        <f t="shared" si="6"/>
        <v>8857.95</v>
      </c>
      <c r="M22" s="38">
        <v>447</v>
      </c>
      <c r="N22" s="49">
        <v>14961.85</v>
      </c>
      <c r="O22" s="199">
        <v>0</v>
      </c>
      <c r="P22" s="34">
        <v>0</v>
      </c>
      <c r="Q22" s="41">
        <f t="shared" si="7"/>
        <v>447</v>
      </c>
      <c r="R22" s="40">
        <f t="shared" si="8"/>
        <v>14961.85</v>
      </c>
      <c r="S22" s="42">
        <v>158</v>
      </c>
      <c r="T22" s="98">
        <v>5235.35</v>
      </c>
      <c r="V22" s="36">
        <v>2</v>
      </c>
      <c r="W22" s="142">
        <v>44593</v>
      </c>
      <c r="X22" s="33">
        <v>0</v>
      </c>
      <c r="Y22" s="32">
        <v>0</v>
      </c>
      <c r="Z22" s="35">
        <v>0</v>
      </c>
      <c r="AA22" s="32">
        <v>0</v>
      </c>
      <c r="AB22" s="199">
        <f t="shared" si="9"/>
        <v>0</v>
      </c>
      <c r="AC22" s="143">
        <f t="shared" si="10"/>
        <v>0</v>
      </c>
    </row>
    <row r="23" ht="30" customHeight="1" spans="1:29">
      <c r="A23" s="41">
        <v>3</v>
      </c>
      <c r="B23" s="30">
        <v>44621</v>
      </c>
      <c r="C23" s="248">
        <v>52</v>
      </c>
      <c r="D23" s="32">
        <v>1291.35</v>
      </c>
      <c r="E23" s="35">
        <v>4</v>
      </c>
      <c r="F23" s="34">
        <v>116.65</v>
      </c>
      <c r="G23" s="31">
        <v>76</v>
      </c>
      <c r="H23" s="32">
        <v>2217</v>
      </c>
      <c r="I23" s="33">
        <v>282</v>
      </c>
      <c r="J23" s="34">
        <v>8681.7</v>
      </c>
      <c r="K23" s="36">
        <f t="shared" si="11"/>
        <v>414</v>
      </c>
      <c r="L23" s="37">
        <f t="shared" si="6"/>
        <v>12306.7</v>
      </c>
      <c r="M23" s="38">
        <v>225</v>
      </c>
      <c r="N23" s="32">
        <v>7419.95</v>
      </c>
      <c r="O23" s="33">
        <v>458</v>
      </c>
      <c r="P23" s="34">
        <v>14961.6</v>
      </c>
      <c r="Q23" s="41">
        <f t="shared" si="7"/>
        <v>683</v>
      </c>
      <c r="R23" s="40">
        <f t="shared" si="8"/>
        <v>22381.55</v>
      </c>
      <c r="S23" s="31">
        <v>186</v>
      </c>
      <c r="T23" s="117">
        <v>6119.2</v>
      </c>
      <c r="V23" s="36">
        <v>3</v>
      </c>
      <c r="W23" s="142">
        <v>44621</v>
      </c>
      <c r="X23" s="35">
        <v>0</v>
      </c>
      <c r="Y23" s="32">
        <v>0</v>
      </c>
      <c r="Z23" s="33">
        <v>0</v>
      </c>
      <c r="AA23" s="32">
        <v>0</v>
      </c>
      <c r="AB23" s="199">
        <f t="shared" si="9"/>
        <v>0</v>
      </c>
      <c r="AC23" s="143">
        <f t="shared" si="10"/>
        <v>0</v>
      </c>
    </row>
    <row r="24" ht="30" customHeight="1" spans="1:29">
      <c r="A24" s="41">
        <v>4</v>
      </c>
      <c r="B24" s="30">
        <v>44652</v>
      </c>
      <c r="C24" s="248">
        <v>0</v>
      </c>
      <c r="D24" s="32">
        <v>0</v>
      </c>
      <c r="E24" s="35">
        <v>0</v>
      </c>
      <c r="F24" s="34">
        <v>0</v>
      </c>
      <c r="G24" s="31">
        <v>542</v>
      </c>
      <c r="H24" s="32">
        <v>17071.1</v>
      </c>
      <c r="I24" s="33">
        <v>0</v>
      </c>
      <c r="J24" s="34">
        <v>0</v>
      </c>
      <c r="K24" s="36">
        <f t="shared" si="11"/>
        <v>542</v>
      </c>
      <c r="L24" s="37">
        <f t="shared" si="6"/>
        <v>17071.1</v>
      </c>
      <c r="M24" s="38">
        <v>971</v>
      </c>
      <c r="N24" s="32">
        <v>31702.3</v>
      </c>
      <c r="O24" s="33">
        <v>0</v>
      </c>
      <c r="P24" s="34">
        <v>0</v>
      </c>
      <c r="Q24" s="41">
        <f t="shared" si="7"/>
        <v>971</v>
      </c>
      <c r="R24" s="40">
        <f t="shared" si="8"/>
        <v>31702.3</v>
      </c>
      <c r="S24" s="31">
        <v>319</v>
      </c>
      <c r="T24" s="117">
        <v>10026</v>
      </c>
      <c r="V24" s="36">
        <v>4</v>
      </c>
      <c r="W24" s="142">
        <v>44652</v>
      </c>
      <c r="X24" s="33">
        <v>0</v>
      </c>
      <c r="Y24" s="32">
        <v>0</v>
      </c>
      <c r="Z24" s="33">
        <v>0</v>
      </c>
      <c r="AA24" s="32">
        <v>0</v>
      </c>
      <c r="AB24" s="199">
        <f t="shared" si="9"/>
        <v>0</v>
      </c>
      <c r="AC24" s="143">
        <f t="shared" si="10"/>
        <v>0</v>
      </c>
    </row>
    <row r="25" ht="30" customHeight="1" spans="1:29">
      <c r="A25" s="41">
        <v>5</v>
      </c>
      <c r="B25" s="30">
        <v>44682</v>
      </c>
      <c r="C25" s="248">
        <v>0</v>
      </c>
      <c r="D25" s="32">
        <v>0</v>
      </c>
      <c r="E25" s="35">
        <v>0</v>
      </c>
      <c r="F25" s="34">
        <v>0</v>
      </c>
      <c r="G25" s="31">
        <v>293</v>
      </c>
      <c r="H25" s="32">
        <v>9348.85</v>
      </c>
      <c r="I25" s="35">
        <v>0</v>
      </c>
      <c r="J25" s="34">
        <v>0</v>
      </c>
      <c r="K25" s="36">
        <f t="shared" si="11"/>
        <v>293</v>
      </c>
      <c r="L25" s="37">
        <f t="shared" si="6"/>
        <v>9348.85</v>
      </c>
      <c r="M25" s="38">
        <v>657</v>
      </c>
      <c r="N25" s="49">
        <v>21537.95</v>
      </c>
      <c r="O25" s="199">
        <v>0</v>
      </c>
      <c r="P25" s="34">
        <v>0</v>
      </c>
      <c r="Q25" s="41">
        <f t="shared" si="7"/>
        <v>657</v>
      </c>
      <c r="R25" s="40">
        <f t="shared" si="8"/>
        <v>21537.95</v>
      </c>
      <c r="S25" s="31">
        <v>228</v>
      </c>
      <c r="T25" s="117">
        <v>7223.75</v>
      </c>
      <c r="V25" s="36">
        <v>5</v>
      </c>
      <c r="W25" s="142">
        <v>44682</v>
      </c>
      <c r="X25" s="33">
        <v>0</v>
      </c>
      <c r="Y25" s="32">
        <v>0</v>
      </c>
      <c r="Z25" s="33">
        <v>0</v>
      </c>
      <c r="AA25" s="32">
        <v>0</v>
      </c>
      <c r="AB25" s="199">
        <f t="shared" si="9"/>
        <v>0</v>
      </c>
      <c r="AC25" s="143">
        <f t="shared" si="10"/>
        <v>0</v>
      </c>
    </row>
    <row r="26" ht="30" customHeight="1" spans="1:29">
      <c r="A26" s="41">
        <v>6</v>
      </c>
      <c r="B26" s="30">
        <v>44713</v>
      </c>
      <c r="C26" s="249">
        <v>0</v>
      </c>
      <c r="D26" s="32">
        <v>0</v>
      </c>
      <c r="E26" s="35">
        <v>0</v>
      </c>
      <c r="F26" s="34">
        <v>0</v>
      </c>
      <c r="G26" s="31">
        <v>192</v>
      </c>
      <c r="H26" s="32">
        <v>6037.95</v>
      </c>
      <c r="I26" s="33">
        <v>15</v>
      </c>
      <c r="J26" s="34">
        <v>464.45</v>
      </c>
      <c r="K26" s="36">
        <f t="shared" si="11"/>
        <v>207</v>
      </c>
      <c r="L26" s="37">
        <f t="shared" si="6"/>
        <v>6502.4</v>
      </c>
      <c r="M26" s="38">
        <v>400</v>
      </c>
      <c r="N26" s="32">
        <v>13343.45</v>
      </c>
      <c r="O26" s="33">
        <v>27</v>
      </c>
      <c r="P26" s="34">
        <v>911.15</v>
      </c>
      <c r="Q26" s="41">
        <f t="shared" si="7"/>
        <v>427</v>
      </c>
      <c r="R26" s="40">
        <f t="shared" si="8"/>
        <v>14254.6</v>
      </c>
      <c r="S26" s="31">
        <v>252</v>
      </c>
      <c r="T26" s="117">
        <v>7910.7</v>
      </c>
      <c r="V26" s="36">
        <v>6</v>
      </c>
      <c r="W26" s="142">
        <v>44713</v>
      </c>
      <c r="X26" s="33">
        <v>0</v>
      </c>
      <c r="Y26" s="32">
        <v>0</v>
      </c>
      <c r="Z26" s="33">
        <v>0</v>
      </c>
      <c r="AA26" s="32">
        <v>0</v>
      </c>
      <c r="AB26" s="199">
        <f t="shared" si="9"/>
        <v>0</v>
      </c>
      <c r="AC26" s="143">
        <f t="shared" si="10"/>
        <v>0</v>
      </c>
    </row>
    <row r="27" ht="30" customHeight="1" spans="1:29">
      <c r="A27" s="41">
        <v>7</v>
      </c>
      <c r="B27" s="30">
        <v>44743</v>
      </c>
      <c r="C27" s="248">
        <v>0</v>
      </c>
      <c r="D27" s="32">
        <v>0</v>
      </c>
      <c r="E27" s="35">
        <v>0</v>
      </c>
      <c r="F27" s="34">
        <v>0</v>
      </c>
      <c r="G27" s="31">
        <v>192</v>
      </c>
      <c r="H27" s="32">
        <v>6349.7</v>
      </c>
      <c r="I27" s="33">
        <v>0</v>
      </c>
      <c r="J27" s="34">
        <v>0</v>
      </c>
      <c r="K27" s="36">
        <f t="shared" si="11"/>
        <v>192</v>
      </c>
      <c r="L27" s="37">
        <f t="shared" si="6"/>
        <v>6349.7</v>
      </c>
      <c r="M27" s="38">
        <v>803</v>
      </c>
      <c r="N27" s="32">
        <v>26572.15</v>
      </c>
      <c r="O27" s="33">
        <v>0</v>
      </c>
      <c r="P27" s="34">
        <v>0</v>
      </c>
      <c r="Q27" s="41">
        <f t="shared" si="7"/>
        <v>803</v>
      </c>
      <c r="R27" s="40">
        <f t="shared" si="8"/>
        <v>26572.15</v>
      </c>
      <c r="S27" s="31">
        <v>427</v>
      </c>
      <c r="T27" s="117">
        <v>13238.2</v>
      </c>
      <c r="V27" s="36">
        <v>7</v>
      </c>
      <c r="W27" s="142">
        <v>44743</v>
      </c>
      <c r="X27" s="33">
        <v>0</v>
      </c>
      <c r="Y27" s="32">
        <v>0</v>
      </c>
      <c r="Z27" s="33">
        <v>0</v>
      </c>
      <c r="AA27" s="32">
        <v>0</v>
      </c>
      <c r="AB27" s="199">
        <f t="shared" si="9"/>
        <v>0</v>
      </c>
      <c r="AC27" s="143">
        <f t="shared" si="10"/>
        <v>0</v>
      </c>
    </row>
    <row r="28" ht="30" customHeight="1" spans="1:29">
      <c r="A28" s="41">
        <v>8</v>
      </c>
      <c r="B28" s="30">
        <v>44774</v>
      </c>
      <c r="C28" s="248">
        <v>0</v>
      </c>
      <c r="D28" s="32">
        <v>0</v>
      </c>
      <c r="E28" s="35">
        <v>0</v>
      </c>
      <c r="F28" s="34">
        <v>0</v>
      </c>
      <c r="G28" s="31">
        <v>237</v>
      </c>
      <c r="H28" s="32">
        <v>7603.45</v>
      </c>
      <c r="I28" s="33">
        <v>17</v>
      </c>
      <c r="J28" s="34">
        <v>571.3</v>
      </c>
      <c r="K28" s="36">
        <f t="shared" si="11"/>
        <v>254</v>
      </c>
      <c r="L28" s="37">
        <f t="shared" si="6"/>
        <v>8174.75</v>
      </c>
      <c r="M28" s="38">
        <v>951</v>
      </c>
      <c r="N28" s="32">
        <v>30487.95</v>
      </c>
      <c r="O28" s="33">
        <v>76</v>
      </c>
      <c r="P28" s="34">
        <v>2514.5</v>
      </c>
      <c r="Q28" s="41">
        <f t="shared" si="7"/>
        <v>1027</v>
      </c>
      <c r="R28" s="40">
        <f t="shared" si="8"/>
        <v>33002.45</v>
      </c>
      <c r="S28" s="31">
        <v>547</v>
      </c>
      <c r="T28" s="117">
        <v>16875.2</v>
      </c>
      <c r="V28" s="36">
        <v>8</v>
      </c>
      <c r="W28" s="142">
        <v>44774</v>
      </c>
      <c r="X28" s="33">
        <v>0</v>
      </c>
      <c r="Y28" s="32">
        <v>0</v>
      </c>
      <c r="Z28" s="33">
        <v>0</v>
      </c>
      <c r="AA28" s="32">
        <v>0</v>
      </c>
      <c r="AB28" s="199">
        <f t="shared" si="9"/>
        <v>0</v>
      </c>
      <c r="AC28" s="143">
        <f t="shared" si="10"/>
        <v>0</v>
      </c>
    </row>
    <row r="29" ht="30" customHeight="1" spans="1:29">
      <c r="A29" s="41">
        <v>9</v>
      </c>
      <c r="B29" s="30">
        <v>44805</v>
      </c>
      <c r="C29" s="248">
        <v>23</v>
      </c>
      <c r="D29" s="32">
        <v>511.4</v>
      </c>
      <c r="E29" s="35">
        <v>0</v>
      </c>
      <c r="F29" s="34">
        <v>0</v>
      </c>
      <c r="G29" s="31">
        <v>197</v>
      </c>
      <c r="H29" s="32">
        <v>6420.9</v>
      </c>
      <c r="I29" s="35">
        <v>0</v>
      </c>
      <c r="J29" s="34">
        <v>0</v>
      </c>
      <c r="K29" s="36">
        <f t="shared" si="11"/>
        <v>220</v>
      </c>
      <c r="L29" s="37">
        <f t="shared" si="6"/>
        <v>6932.3</v>
      </c>
      <c r="M29" s="38">
        <v>985</v>
      </c>
      <c r="N29" s="32">
        <v>31445.85</v>
      </c>
      <c r="O29" s="199">
        <v>0</v>
      </c>
      <c r="P29" s="34">
        <v>0</v>
      </c>
      <c r="Q29" s="41">
        <f t="shared" si="7"/>
        <v>985</v>
      </c>
      <c r="R29" s="40">
        <f t="shared" si="8"/>
        <v>31445.85</v>
      </c>
      <c r="S29" s="31">
        <v>633</v>
      </c>
      <c r="T29" s="117">
        <v>19352.95</v>
      </c>
      <c r="V29" s="36">
        <v>9</v>
      </c>
      <c r="W29" s="142">
        <v>44805</v>
      </c>
      <c r="X29" s="33">
        <v>0</v>
      </c>
      <c r="Y29" s="32">
        <v>0</v>
      </c>
      <c r="Z29" s="33">
        <v>0</v>
      </c>
      <c r="AA29" s="32">
        <v>0</v>
      </c>
      <c r="AB29" s="199">
        <f t="shared" si="9"/>
        <v>0</v>
      </c>
      <c r="AC29" s="143">
        <f t="shared" si="10"/>
        <v>0</v>
      </c>
    </row>
    <row r="30" ht="30" customHeight="1" spans="1:29">
      <c r="A30" s="41">
        <v>10</v>
      </c>
      <c r="B30" s="30">
        <v>44835</v>
      </c>
      <c r="C30" s="249">
        <v>0</v>
      </c>
      <c r="D30" s="32">
        <v>0</v>
      </c>
      <c r="E30" s="35">
        <v>0</v>
      </c>
      <c r="F30" s="34">
        <v>0</v>
      </c>
      <c r="G30" s="31">
        <v>141</v>
      </c>
      <c r="H30" s="32">
        <v>4675</v>
      </c>
      <c r="I30" s="35">
        <v>0</v>
      </c>
      <c r="J30" s="34">
        <v>0</v>
      </c>
      <c r="K30" s="36">
        <f t="shared" si="11"/>
        <v>141</v>
      </c>
      <c r="L30" s="37">
        <f t="shared" si="6"/>
        <v>4675</v>
      </c>
      <c r="M30" s="38">
        <v>723</v>
      </c>
      <c r="N30" s="32">
        <v>23184.15</v>
      </c>
      <c r="O30" s="33">
        <v>8</v>
      </c>
      <c r="P30" s="34">
        <v>258.7</v>
      </c>
      <c r="Q30" s="41">
        <f t="shared" si="7"/>
        <v>731</v>
      </c>
      <c r="R30" s="40">
        <f t="shared" si="8"/>
        <v>23442.85</v>
      </c>
      <c r="S30" s="31">
        <v>496</v>
      </c>
      <c r="T30" s="117">
        <v>15360.45</v>
      </c>
      <c r="V30" s="36">
        <v>10</v>
      </c>
      <c r="W30" s="142">
        <v>44835</v>
      </c>
      <c r="X30" s="33">
        <v>0</v>
      </c>
      <c r="Y30" s="32">
        <v>0</v>
      </c>
      <c r="Z30" s="33">
        <v>0</v>
      </c>
      <c r="AA30" s="32">
        <v>0</v>
      </c>
      <c r="AB30" s="199">
        <f t="shared" si="9"/>
        <v>0</v>
      </c>
      <c r="AC30" s="143">
        <f t="shared" si="10"/>
        <v>0</v>
      </c>
    </row>
    <row r="31" ht="30" customHeight="1" spans="1:29">
      <c r="A31" s="41">
        <v>11</v>
      </c>
      <c r="B31" s="30">
        <v>44866</v>
      </c>
      <c r="C31" s="249">
        <v>0</v>
      </c>
      <c r="D31" s="32">
        <v>0</v>
      </c>
      <c r="E31" s="35">
        <v>0</v>
      </c>
      <c r="F31" s="34">
        <v>0</v>
      </c>
      <c r="G31" s="31">
        <v>163</v>
      </c>
      <c r="H31" s="32">
        <v>5245.95</v>
      </c>
      <c r="I31" s="33">
        <v>23</v>
      </c>
      <c r="J31" s="34">
        <v>743.9</v>
      </c>
      <c r="K31" s="36">
        <f t="shared" si="11"/>
        <v>186</v>
      </c>
      <c r="L31" s="37">
        <f t="shared" si="6"/>
        <v>5989.85</v>
      </c>
      <c r="M31" s="38">
        <v>626</v>
      </c>
      <c r="N31" s="32">
        <v>19620</v>
      </c>
      <c r="O31" s="33">
        <v>232</v>
      </c>
      <c r="P31" s="34">
        <v>6998.2</v>
      </c>
      <c r="Q31" s="41">
        <f t="shared" si="7"/>
        <v>858</v>
      </c>
      <c r="R31" s="40">
        <f t="shared" si="8"/>
        <v>26618.2</v>
      </c>
      <c r="S31" s="31">
        <v>280</v>
      </c>
      <c r="T31" s="117">
        <v>8683.4</v>
      </c>
      <c r="V31" s="36">
        <v>11</v>
      </c>
      <c r="W31" s="142">
        <v>44866</v>
      </c>
      <c r="X31" s="35">
        <v>0</v>
      </c>
      <c r="Y31" s="32">
        <v>0</v>
      </c>
      <c r="Z31" s="33">
        <v>15</v>
      </c>
      <c r="AA31" s="32">
        <v>460.2</v>
      </c>
      <c r="AB31" s="199">
        <f t="shared" si="9"/>
        <v>15</v>
      </c>
      <c r="AC31" s="143">
        <f t="shared" si="10"/>
        <v>460.2</v>
      </c>
    </row>
    <row r="32" ht="30" customHeight="1" spans="1:29">
      <c r="A32" s="41">
        <v>12</v>
      </c>
      <c r="B32" s="30">
        <v>44896</v>
      </c>
      <c r="C32" s="249">
        <v>0</v>
      </c>
      <c r="D32" s="32">
        <v>0</v>
      </c>
      <c r="E32" s="35">
        <v>0</v>
      </c>
      <c r="F32" s="34">
        <v>0</v>
      </c>
      <c r="G32" s="31">
        <v>130</v>
      </c>
      <c r="H32" s="32">
        <v>4230.7</v>
      </c>
      <c r="I32" s="33">
        <v>74</v>
      </c>
      <c r="J32" s="34">
        <v>2483.4</v>
      </c>
      <c r="K32" s="36">
        <f t="shared" si="11"/>
        <v>204</v>
      </c>
      <c r="L32" s="37">
        <f t="shared" si="6"/>
        <v>6714.1</v>
      </c>
      <c r="M32" s="38">
        <v>555</v>
      </c>
      <c r="N32" s="32">
        <v>17624.95</v>
      </c>
      <c r="O32" s="33">
        <v>313</v>
      </c>
      <c r="P32" s="34">
        <v>9753</v>
      </c>
      <c r="Q32" s="41">
        <f t="shared" si="7"/>
        <v>868</v>
      </c>
      <c r="R32" s="40">
        <f t="shared" si="8"/>
        <v>27377.95</v>
      </c>
      <c r="S32" s="31">
        <v>546</v>
      </c>
      <c r="T32" s="117">
        <v>17692.5</v>
      </c>
      <c r="V32" s="36">
        <v>12</v>
      </c>
      <c r="W32" s="142">
        <v>44896</v>
      </c>
      <c r="X32" s="35">
        <v>0</v>
      </c>
      <c r="Y32" s="32">
        <v>0</v>
      </c>
      <c r="Z32" s="33">
        <v>257</v>
      </c>
      <c r="AA32" s="32">
        <v>8694.4</v>
      </c>
      <c r="AB32" s="199">
        <f t="shared" si="9"/>
        <v>257</v>
      </c>
      <c r="AC32" s="143">
        <f t="shared" si="10"/>
        <v>8694.4</v>
      </c>
    </row>
    <row r="33" ht="30" customHeight="1" spans="1:33">
      <c r="A33" s="54"/>
      <c r="B33" s="55" t="s">
        <v>25</v>
      </c>
      <c r="C33" s="60">
        <f t="shared" ref="C33:T33" si="12">SUM(C21:C32)</f>
        <v>585</v>
      </c>
      <c r="D33" s="56">
        <f t="shared" si="12"/>
        <v>15772.95</v>
      </c>
      <c r="E33" s="57">
        <f t="shared" si="12"/>
        <v>4</v>
      </c>
      <c r="F33" s="58">
        <f t="shared" si="12"/>
        <v>116.65</v>
      </c>
      <c r="G33" s="54">
        <f t="shared" si="12"/>
        <v>2613</v>
      </c>
      <c r="H33" s="56">
        <f t="shared" si="12"/>
        <v>82590.15</v>
      </c>
      <c r="I33" s="57">
        <f t="shared" si="12"/>
        <v>522</v>
      </c>
      <c r="J33" s="58">
        <f t="shared" si="12"/>
        <v>16146.25</v>
      </c>
      <c r="K33" s="54">
        <f t="shared" si="12"/>
        <v>3724</v>
      </c>
      <c r="L33" s="59">
        <f t="shared" si="12"/>
        <v>114626</v>
      </c>
      <c r="M33" s="60">
        <f t="shared" si="12"/>
        <v>8533</v>
      </c>
      <c r="N33" s="61">
        <f t="shared" si="12"/>
        <v>276653.25</v>
      </c>
      <c r="O33" s="62">
        <f t="shared" si="12"/>
        <v>1219</v>
      </c>
      <c r="P33" s="58">
        <f t="shared" si="12"/>
        <v>38716.55</v>
      </c>
      <c r="Q33" s="54">
        <f t="shared" si="12"/>
        <v>9752</v>
      </c>
      <c r="R33" s="58">
        <f t="shared" si="12"/>
        <v>315369.8</v>
      </c>
      <c r="S33" s="54">
        <f t="shared" si="12"/>
        <v>4475</v>
      </c>
      <c r="T33" s="136">
        <f t="shared" si="12"/>
        <v>140357</v>
      </c>
      <c r="V33" s="54"/>
      <c r="W33" s="62" t="s">
        <v>25</v>
      </c>
      <c r="X33" s="57">
        <f t="shared" ref="X33:AC33" si="13">SUM(X21:X32)</f>
        <v>0</v>
      </c>
      <c r="Y33" s="56">
        <f t="shared" si="13"/>
        <v>0</v>
      </c>
      <c r="Z33" s="56">
        <f t="shared" si="13"/>
        <v>272</v>
      </c>
      <c r="AA33" s="56">
        <f t="shared" si="13"/>
        <v>9154.6</v>
      </c>
      <c r="AB33" s="62">
        <f t="shared" si="13"/>
        <v>272</v>
      </c>
      <c r="AC33" s="150">
        <f t="shared" si="13"/>
        <v>9154.6</v>
      </c>
    </row>
    <row r="34" ht="24" customHeight="1" spans="1:33">
      <c r="A34" s="175"/>
      <c r="B34" s="175"/>
      <c r="C34" s="175"/>
      <c r="D34" s="174"/>
      <c r="E34" s="173"/>
      <c r="F34" s="174"/>
      <c r="G34" s="175"/>
      <c r="H34" s="174"/>
      <c r="I34" s="173"/>
      <c r="J34" s="174"/>
      <c r="K34" s="175"/>
      <c r="L34" s="174"/>
      <c r="M34" s="175"/>
      <c r="N34" s="176"/>
      <c r="O34" s="175"/>
      <c r="P34" s="174"/>
      <c r="Q34" s="175"/>
      <c r="R34" s="174"/>
      <c r="S34" s="175"/>
      <c r="T34" s="176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50" t="s">
        <v>82</v>
      </c>
      <c r="U35" s="250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50"/>
      <c r="AG35" s="250"/>
    </row>
    <row r="36" ht="30" customHeight="1" spans="1:33">
      <c r="A36" s="4" t="s">
        <v>1</v>
      </c>
      <c r="B36" s="5" t="s">
        <v>2</v>
      </c>
      <c r="C36" s="9" t="s">
        <v>83</v>
      </c>
      <c r="D36" s="6"/>
      <c r="E36" s="6" t="s">
        <v>84</v>
      </c>
      <c r="F36" s="5"/>
      <c r="G36" s="4" t="s">
        <v>85</v>
      </c>
      <c r="H36" s="6"/>
      <c r="I36" s="6" t="s">
        <v>86</v>
      </c>
      <c r="J36" s="5"/>
      <c r="K36" s="12" t="s">
        <v>87</v>
      </c>
      <c r="L36" s="14"/>
      <c r="M36" s="9" t="s">
        <v>55</v>
      </c>
      <c r="N36" s="6"/>
      <c r="O36" s="6" t="s">
        <v>56</v>
      </c>
      <c r="P36" s="5"/>
      <c r="Q36" s="221" t="s">
        <v>57</v>
      </c>
      <c r="R36" s="251"/>
      <c r="T36" s="4" t="s">
        <v>1</v>
      </c>
      <c r="U36" s="6" t="s">
        <v>2</v>
      </c>
      <c r="V36" s="6" t="s">
        <v>16</v>
      </c>
      <c r="W36" s="6"/>
      <c r="X36" s="6" t="s">
        <v>17</v>
      </c>
      <c r="Y36" s="6"/>
      <c r="Z36" s="6" t="s">
        <v>18</v>
      </c>
      <c r="AA36" s="6"/>
      <c r="AB36" s="6" t="s">
        <v>20</v>
      </c>
      <c r="AC36" s="6"/>
      <c r="AD36" s="195" t="s">
        <v>3</v>
      </c>
      <c r="AE36" s="196"/>
      <c r="AF36" s="195" t="s">
        <v>4</v>
      </c>
      <c r="AG36" s="196"/>
    </row>
    <row r="37" ht="48" customHeight="1" spans="1:33">
      <c r="A37" s="16"/>
      <c r="B37" s="17"/>
      <c r="C37" s="23" t="s">
        <v>9</v>
      </c>
      <c r="D37" s="19" t="s">
        <v>10</v>
      </c>
      <c r="E37" s="19" t="s">
        <v>9</v>
      </c>
      <c r="F37" s="20" t="s">
        <v>10</v>
      </c>
      <c r="G37" s="18" t="s">
        <v>9</v>
      </c>
      <c r="H37" s="19" t="s">
        <v>10</v>
      </c>
      <c r="I37" s="19" t="s">
        <v>9</v>
      </c>
      <c r="J37" s="20" t="s">
        <v>10</v>
      </c>
      <c r="K37" s="25" t="s">
        <v>22</v>
      </c>
      <c r="L37" s="27" t="s">
        <v>23</v>
      </c>
      <c r="M37" s="23" t="s">
        <v>9</v>
      </c>
      <c r="N37" s="19" t="s">
        <v>10</v>
      </c>
      <c r="O37" s="19" t="s">
        <v>9</v>
      </c>
      <c r="P37" s="20" t="s">
        <v>10</v>
      </c>
      <c r="Q37" s="225" t="s">
        <v>22</v>
      </c>
      <c r="R37" s="252" t="s">
        <v>23</v>
      </c>
      <c r="T37" s="18"/>
      <c r="U37" s="19"/>
      <c r="V37" s="19" t="s">
        <v>9</v>
      </c>
      <c r="W37" s="19" t="s">
        <v>10</v>
      </c>
      <c r="X37" s="19" t="s">
        <v>9</v>
      </c>
      <c r="Y37" s="19" t="s">
        <v>10</v>
      </c>
      <c r="Z37" s="19" t="s">
        <v>9</v>
      </c>
      <c r="AA37" s="19" t="s">
        <v>10</v>
      </c>
      <c r="AB37" s="19" t="s">
        <v>9</v>
      </c>
      <c r="AC37" s="19" t="s">
        <v>10</v>
      </c>
      <c r="AD37" s="197" t="s">
        <v>22</v>
      </c>
      <c r="AE37" s="198" t="s">
        <v>23</v>
      </c>
      <c r="AF37" s="197" t="s">
        <v>22</v>
      </c>
      <c r="AG37" s="198" t="s">
        <v>23</v>
      </c>
    </row>
    <row r="38" ht="30" customHeight="1" spans="1:33">
      <c r="A38" s="29">
        <v>1</v>
      </c>
      <c r="B38" s="30">
        <v>44562</v>
      </c>
      <c r="C38" s="248">
        <v>235</v>
      </c>
      <c r="D38" s="32">
        <v>6424.45</v>
      </c>
      <c r="E38" s="35">
        <v>12</v>
      </c>
      <c r="F38" s="34">
        <v>356.35</v>
      </c>
      <c r="G38" s="31">
        <v>74</v>
      </c>
      <c r="H38" s="32">
        <v>2306.7</v>
      </c>
      <c r="I38" s="33">
        <v>7</v>
      </c>
      <c r="J38" s="34">
        <v>221.8</v>
      </c>
      <c r="K38" s="36">
        <f t="shared" ref="K38:K49" si="14">C38+E38+G38+I38</f>
        <v>328</v>
      </c>
      <c r="L38" s="37">
        <f t="shared" ref="L38:L49" si="15">D38+F38+H38+J38</f>
        <v>9309.3</v>
      </c>
      <c r="M38" s="38">
        <v>425</v>
      </c>
      <c r="N38" s="32">
        <v>14303.1</v>
      </c>
      <c r="O38" s="33">
        <v>117</v>
      </c>
      <c r="P38" s="34">
        <v>3983.95</v>
      </c>
      <c r="Q38" s="41">
        <f t="shared" ref="Q38:Q49" si="16">M38+O38</f>
        <v>542</v>
      </c>
      <c r="R38" s="141">
        <f t="shared" ref="R38:R49" si="17">N38+P38</f>
        <v>18287.05</v>
      </c>
      <c r="T38" s="36">
        <v>1</v>
      </c>
      <c r="U38" s="142">
        <v>44562</v>
      </c>
      <c r="V38" s="35">
        <v>0</v>
      </c>
      <c r="W38" s="32">
        <v>0</v>
      </c>
      <c r="X38" s="33">
        <v>0</v>
      </c>
      <c r="Y38" s="32">
        <v>0</v>
      </c>
      <c r="Z38" s="35">
        <v>0</v>
      </c>
      <c r="AA38" s="32">
        <v>0</v>
      </c>
      <c r="AB38" s="33">
        <v>0</v>
      </c>
      <c r="AC38" s="32">
        <v>0</v>
      </c>
      <c r="AD38" s="199">
        <f>V38+X38</f>
        <v>0</v>
      </c>
      <c r="AE38" s="143">
        <f>W38+Y38</f>
        <v>0</v>
      </c>
      <c r="AF38" s="199">
        <f>Z38+AB38</f>
        <v>0</v>
      </c>
      <c r="AG38" s="143">
        <f>AA38+AC38</f>
        <v>0</v>
      </c>
    </row>
    <row r="39" ht="30" customHeight="1" spans="1:33">
      <c r="A39" s="41">
        <v>2</v>
      </c>
      <c r="B39" s="30">
        <v>44593</v>
      </c>
      <c r="C39" s="248">
        <v>196</v>
      </c>
      <c r="D39" s="32">
        <v>5671.55</v>
      </c>
      <c r="E39" s="35">
        <v>0</v>
      </c>
      <c r="F39" s="34">
        <v>0</v>
      </c>
      <c r="G39" s="31">
        <v>8</v>
      </c>
      <c r="H39" s="32">
        <v>251.1</v>
      </c>
      <c r="I39" s="35">
        <v>0</v>
      </c>
      <c r="J39" s="34">
        <v>0</v>
      </c>
      <c r="K39" s="36">
        <f t="shared" si="14"/>
        <v>204</v>
      </c>
      <c r="L39" s="37">
        <f t="shared" si="15"/>
        <v>5922.65</v>
      </c>
      <c r="M39" s="38">
        <v>324</v>
      </c>
      <c r="N39" s="32">
        <v>11013.05</v>
      </c>
      <c r="O39" s="199">
        <v>0</v>
      </c>
      <c r="P39" s="34">
        <v>0</v>
      </c>
      <c r="Q39" s="41">
        <f t="shared" si="16"/>
        <v>324</v>
      </c>
      <c r="R39" s="141">
        <f t="shared" si="17"/>
        <v>11013.05</v>
      </c>
      <c r="T39" s="36">
        <v>2</v>
      </c>
      <c r="U39" s="142">
        <v>44593</v>
      </c>
      <c r="V39" s="35">
        <v>0</v>
      </c>
      <c r="W39" s="32">
        <v>0</v>
      </c>
      <c r="X39" s="33">
        <v>0</v>
      </c>
      <c r="Y39" s="32">
        <v>0</v>
      </c>
      <c r="Z39" s="35">
        <v>0</v>
      </c>
      <c r="AA39" s="32">
        <v>0</v>
      </c>
      <c r="AB39" s="35">
        <v>0</v>
      </c>
      <c r="AC39" s="32">
        <v>0</v>
      </c>
      <c r="AD39" s="199">
        <f t="shared" ref="AD39:AD49" si="18">V39+X39</f>
        <v>0</v>
      </c>
      <c r="AE39" s="143">
        <f t="shared" ref="AE39:AE49" si="19">W39+Y39</f>
        <v>0</v>
      </c>
      <c r="AF39" s="199">
        <f t="shared" ref="AF39:AF49" si="20">Z39+AB39</f>
        <v>0</v>
      </c>
      <c r="AG39" s="143">
        <f t="shared" ref="AG39:AG49" si="21">AA39+AC39</f>
        <v>0</v>
      </c>
    </row>
    <row r="40" ht="30" customHeight="1" spans="1:33">
      <c r="A40" s="41">
        <v>3</v>
      </c>
      <c r="B40" s="30">
        <v>44621</v>
      </c>
      <c r="C40" s="248">
        <v>22</v>
      </c>
      <c r="D40" s="32">
        <v>684.15</v>
      </c>
      <c r="E40" s="35">
        <v>31</v>
      </c>
      <c r="F40" s="34">
        <v>986.5</v>
      </c>
      <c r="G40" s="31">
        <v>4</v>
      </c>
      <c r="H40" s="32">
        <v>127.75</v>
      </c>
      <c r="I40" s="33">
        <v>45</v>
      </c>
      <c r="J40" s="34">
        <v>1453.15</v>
      </c>
      <c r="K40" s="36">
        <f t="shared" si="14"/>
        <v>102</v>
      </c>
      <c r="L40" s="37">
        <f t="shared" si="15"/>
        <v>3251.55</v>
      </c>
      <c r="M40" s="38">
        <v>59</v>
      </c>
      <c r="N40" s="32">
        <v>1943.15</v>
      </c>
      <c r="O40" s="33">
        <v>302</v>
      </c>
      <c r="P40" s="34">
        <v>9954.4</v>
      </c>
      <c r="Q40" s="41">
        <f t="shared" si="16"/>
        <v>361</v>
      </c>
      <c r="R40" s="141">
        <f t="shared" si="17"/>
        <v>11897.55</v>
      </c>
      <c r="T40" s="36">
        <v>3</v>
      </c>
      <c r="U40" s="142">
        <v>44621</v>
      </c>
      <c r="V40" s="51">
        <v>0</v>
      </c>
      <c r="W40" s="49">
        <v>0</v>
      </c>
      <c r="X40" s="33">
        <v>0</v>
      </c>
      <c r="Y40" s="32">
        <v>0</v>
      </c>
      <c r="Z40" s="35">
        <v>0</v>
      </c>
      <c r="AA40" s="49">
        <v>0</v>
      </c>
      <c r="AB40" s="33">
        <v>0</v>
      </c>
      <c r="AC40" s="32">
        <v>0</v>
      </c>
      <c r="AD40" s="199">
        <f t="shared" si="18"/>
        <v>0</v>
      </c>
      <c r="AE40" s="143">
        <f t="shared" si="19"/>
        <v>0</v>
      </c>
      <c r="AF40" s="199">
        <f t="shared" si="20"/>
        <v>0</v>
      </c>
      <c r="AG40" s="143">
        <f t="shared" si="21"/>
        <v>0</v>
      </c>
    </row>
    <row r="41" ht="30" customHeight="1" spans="1:33">
      <c r="A41" s="41">
        <v>4</v>
      </c>
      <c r="B41" s="30">
        <v>44652</v>
      </c>
      <c r="C41" s="248">
        <v>1</v>
      </c>
      <c r="D41" s="32">
        <v>37.85</v>
      </c>
      <c r="E41" s="35">
        <v>0</v>
      </c>
      <c r="F41" s="34">
        <v>0</v>
      </c>
      <c r="G41" s="31">
        <v>54</v>
      </c>
      <c r="H41" s="32">
        <v>1703.2</v>
      </c>
      <c r="I41" s="33">
        <v>60</v>
      </c>
      <c r="J41" s="34">
        <v>1919.2</v>
      </c>
      <c r="K41" s="36">
        <f t="shared" si="14"/>
        <v>115</v>
      </c>
      <c r="L41" s="37">
        <f t="shared" si="15"/>
        <v>3660.25</v>
      </c>
      <c r="M41" s="38">
        <v>323</v>
      </c>
      <c r="N41" s="32">
        <v>10782.05</v>
      </c>
      <c r="O41" s="33">
        <v>0</v>
      </c>
      <c r="P41" s="34">
        <v>0</v>
      </c>
      <c r="Q41" s="41">
        <f t="shared" si="16"/>
        <v>323</v>
      </c>
      <c r="R41" s="141">
        <f t="shared" si="17"/>
        <v>10782.05</v>
      </c>
      <c r="T41" s="36">
        <v>4</v>
      </c>
      <c r="U41" s="142">
        <v>44652</v>
      </c>
      <c r="V41" s="51">
        <v>0</v>
      </c>
      <c r="W41" s="49">
        <v>0</v>
      </c>
      <c r="X41" s="33">
        <v>0</v>
      </c>
      <c r="Y41" s="32">
        <v>0</v>
      </c>
      <c r="Z41" s="35">
        <v>0</v>
      </c>
      <c r="AA41" s="49">
        <v>0</v>
      </c>
      <c r="AB41" s="33">
        <v>0</v>
      </c>
      <c r="AC41" s="32">
        <v>0</v>
      </c>
      <c r="AD41" s="199">
        <f t="shared" si="18"/>
        <v>0</v>
      </c>
      <c r="AE41" s="143">
        <f t="shared" si="19"/>
        <v>0</v>
      </c>
      <c r="AF41" s="199">
        <f t="shared" si="20"/>
        <v>0</v>
      </c>
      <c r="AG41" s="143">
        <f t="shared" si="21"/>
        <v>0</v>
      </c>
    </row>
    <row r="42" ht="30" customHeight="1" spans="1:33">
      <c r="A42" s="41">
        <v>5</v>
      </c>
      <c r="B42" s="30">
        <v>44682</v>
      </c>
      <c r="C42" s="248">
        <v>0</v>
      </c>
      <c r="D42" s="32">
        <v>0</v>
      </c>
      <c r="E42" s="35">
        <v>0</v>
      </c>
      <c r="F42" s="34">
        <v>0</v>
      </c>
      <c r="G42" s="31">
        <v>98</v>
      </c>
      <c r="H42" s="32">
        <v>3131.4</v>
      </c>
      <c r="I42" s="35">
        <v>0</v>
      </c>
      <c r="J42" s="34">
        <v>0</v>
      </c>
      <c r="K42" s="36">
        <f t="shared" si="14"/>
        <v>98</v>
      </c>
      <c r="L42" s="37">
        <f t="shared" si="15"/>
        <v>3131.4</v>
      </c>
      <c r="M42" s="38">
        <v>224</v>
      </c>
      <c r="N42" s="49">
        <v>7387.65</v>
      </c>
      <c r="O42" s="199">
        <v>0</v>
      </c>
      <c r="P42" s="34">
        <v>0</v>
      </c>
      <c r="Q42" s="41">
        <f t="shared" si="16"/>
        <v>224</v>
      </c>
      <c r="R42" s="141">
        <f t="shared" si="17"/>
        <v>7387.65</v>
      </c>
      <c r="T42" s="36">
        <v>5</v>
      </c>
      <c r="U42" s="142">
        <v>44682</v>
      </c>
      <c r="V42" s="51">
        <v>0</v>
      </c>
      <c r="W42" s="49">
        <v>0</v>
      </c>
      <c r="X42" s="33">
        <v>0</v>
      </c>
      <c r="Y42" s="32">
        <v>0</v>
      </c>
      <c r="Z42" s="35">
        <v>0</v>
      </c>
      <c r="AA42" s="49">
        <v>0</v>
      </c>
      <c r="AB42" s="33">
        <v>0</v>
      </c>
      <c r="AC42" s="32">
        <v>0</v>
      </c>
      <c r="AD42" s="199">
        <f t="shared" si="18"/>
        <v>0</v>
      </c>
      <c r="AE42" s="143">
        <f t="shared" si="19"/>
        <v>0</v>
      </c>
      <c r="AF42" s="199">
        <f t="shared" si="20"/>
        <v>0</v>
      </c>
      <c r="AG42" s="143">
        <f t="shared" si="21"/>
        <v>0</v>
      </c>
    </row>
    <row r="43" ht="30" customHeight="1" spans="1:33">
      <c r="A43" s="41">
        <v>6</v>
      </c>
      <c r="B43" s="30">
        <v>44713</v>
      </c>
      <c r="C43" s="249">
        <v>0</v>
      </c>
      <c r="D43" s="32">
        <v>0</v>
      </c>
      <c r="E43" s="35">
        <v>0</v>
      </c>
      <c r="F43" s="34">
        <v>0</v>
      </c>
      <c r="G43" s="31">
        <v>25</v>
      </c>
      <c r="H43" s="32">
        <v>802.4</v>
      </c>
      <c r="I43" s="33">
        <v>60</v>
      </c>
      <c r="J43" s="34">
        <v>1931.2</v>
      </c>
      <c r="K43" s="36">
        <f t="shared" si="14"/>
        <v>85</v>
      </c>
      <c r="L43" s="37">
        <f t="shared" si="15"/>
        <v>2733.6</v>
      </c>
      <c r="M43" s="38">
        <v>135</v>
      </c>
      <c r="N43" s="32">
        <v>4538.75</v>
      </c>
      <c r="O43" s="33">
        <v>19</v>
      </c>
      <c r="P43" s="34">
        <v>653.7</v>
      </c>
      <c r="Q43" s="41">
        <f t="shared" si="16"/>
        <v>154</v>
      </c>
      <c r="R43" s="141">
        <f t="shared" si="17"/>
        <v>5192.45</v>
      </c>
      <c r="T43" s="36">
        <v>6</v>
      </c>
      <c r="U43" s="142">
        <v>44713</v>
      </c>
      <c r="V43" s="51">
        <v>0</v>
      </c>
      <c r="W43" s="49">
        <v>0</v>
      </c>
      <c r="X43" s="33">
        <v>0</v>
      </c>
      <c r="Y43" s="32">
        <v>0</v>
      </c>
      <c r="Z43" s="35">
        <v>0</v>
      </c>
      <c r="AA43" s="49">
        <v>0</v>
      </c>
      <c r="AB43" s="33">
        <v>0</v>
      </c>
      <c r="AC43" s="32">
        <v>0</v>
      </c>
      <c r="AD43" s="199">
        <f t="shared" si="18"/>
        <v>0</v>
      </c>
      <c r="AE43" s="143">
        <f t="shared" si="19"/>
        <v>0</v>
      </c>
      <c r="AF43" s="199">
        <f t="shared" si="20"/>
        <v>0</v>
      </c>
      <c r="AG43" s="143">
        <f t="shared" si="21"/>
        <v>0</v>
      </c>
    </row>
    <row r="44" ht="30" customHeight="1" spans="1:33">
      <c r="A44" s="41">
        <v>7</v>
      </c>
      <c r="B44" s="30">
        <v>44743</v>
      </c>
      <c r="C44" s="248">
        <v>0</v>
      </c>
      <c r="D44" s="32">
        <v>0</v>
      </c>
      <c r="E44" s="35">
        <v>0</v>
      </c>
      <c r="F44" s="34">
        <v>0</v>
      </c>
      <c r="G44" s="31">
        <v>144</v>
      </c>
      <c r="H44" s="32">
        <v>4635.1</v>
      </c>
      <c r="I44" s="33">
        <v>0</v>
      </c>
      <c r="J44" s="34">
        <v>0</v>
      </c>
      <c r="K44" s="36">
        <f t="shared" si="14"/>
        <v>144</v>
      </c>
      <c r="L44" s="37">
        <f t="shared" si="15"/>
        <v>4635.1</v>
      </c>
      <c r="M44" s="38">
        <v>444</v>
      </c>
      <c r="N44" s="32">
        <v>14840.05</v>
      </c>
      <c r="O44" s="33">
        <v>0</v>
      </c>
      <c r="P44" s="34">
        <v>0</v>
      </c>
      <c r="Q44" s="41">
        <f t="shared" si="16"/>
        <v>444</v>
      </c>
      <c r="R44" s="141">
        <f t="shared" si="17"/>
        <v>14840.05</v>
      </c>
      <c r="T44" s="36">
        <v>7</v>
      </c>
      <c r="U44" s="142">
        <v>44743</v>
      </c>
      <c r="V44" s="51">
        <v>0</v>
      </c>
      <c r="W44" s="49">
        <v>0</v>
      </c>
      <c r="X44" s="51">
        <v>0</v>
      </c>
      <c r="Y44" s="51">
        <v>0</v>
      </c>
      <c r="Z44" s="35">
        <v>0</v>
      </c>
      <c r="AA44" s="49">
        <v>0</v>
      </c>
      <c r="AB44" s="51">
        <v>0</v>
      </c>
      <c r="AC44" s="49">
        <v>0</v>
      </c>
      <c r="AD44" s="199">
        <f t="shared" si="18"/>
        <v>0</v>
      </c>
      <c r="AE44" s="143">
        <f t="shared" si="19"/>
        <v>0</v>
      </c>
      <c r="AF44" s="199">
        <f t="shared" si="20"/>
        <v>0</v>
      </c>
      <c r="AG44" s="143">
        <f t="shared" si="21"/>
        <v>0</v>
      </c>
    </row>
    <row r="45" ht="30" customHeight="1" spans="1:33">
      <c r="A45" s="41">
        <v>8</v>
      </c>
      <c r="B45" s="30">
        <v>44774</v>
      </c>
      <c r="C45" s="248">
        <v>0</v>
      </c>
      <c r="D45" s="32">
        <v>0</v>
      </c>
      <c r="E45" s="35">
        <v>0</v>
      </c>
      <c r="F45" s="34">
        <v>0</v>
      </c>
      <c r="G45" s="31">
        <v>105</v>
      </c>
      <c r="H45" s="32">
        <v>3360.35</v>
      </c>
      <c r="I45" s="33">
        <v>17</v>
      </c>
      <c r="J45" s="34">
        <v>548.05</v>
      </c>
      <c r="K45" s="36">
        <f t="shared" si="14"/>
        <v>122</v>
      </c>
      <c r="L45" s="37">
        <f t="shared" si="15"/>
        <v>3908.4</v>
      </c>
      <c r="M45" s="38">
        <v>571</v>
      </c>
      <c r="N45" s="32">
        <v>18401.75</v>
      </c>
      <c r="O45" s="33">
        <v>93</v>
      </c>
      <c r="P45" s="34">
        <v>3052.65</v>
      </c>
      <c r="Q45" s="41">
        <f t="shared" si="16"/>
        <v>664</v>
      </c>
      <c r="R45" s="141">
        <f t="shared" si="17"/>
        <v>21454.4</v>
      </c>
      <c r="T45" s="36">
        <v>8</v>
      </c>
      <c r="U45" s="142">
        <v>44774</v>
      </c>
      <c r="V45" s="51">
        <v>0</v>
      </c>
      <c r="W45" s="49">
        <v>0</v>
      </c>
      <c r="X45" s="51">
        <v>0</v>
      </c>
      <c r="Y45" s="51">
        <v>0</v>
      </c>
      <c r="Z45" s="35">
        <v>0</v>
      </c>
      <c r="AA45" s="49">
        <v>0</v>
      </c>
      <c r="AB45" s="33">
        <v>0</v>
      </c>
      <c r="AC45" s="49">
        <v>0</v>
      </c>
      <c r="AD45" s="199">
        <f t="shared" si="18"/>
        <v>0</v>
      </c>
      <c r="AE45" s="143">
        <f t="shared" si="19"/>
        <v>0</v>
      </c>
      <c r="AF45" s="199">
        <f t="shared" si="20"/>
        <v>0</v>
      </c>
      <c r="AG45" s="143">
        <f t="shared" si="21"/>
        <v>0</v>
      </c>
    </row>
    <row r="46" ht="30" customHeight="1" spans="1:33">
      <c r="A46" s="41">
        <v>9</v>
      </c>
      <c r="B46" s="30">
        <v>44805</v>
      </c>
      <c r="C46" s="248">
        <v>33</v>
      </c>
      <c r="D46" s="32">
        <v>790.45</v>
      </c>
      <c r="E46" s="35">
        <v>0</v>
      </c>
      <c r="F46" s="34">
        <v>0</v>
      </c>
      <c r="G46" s="31">
        <v>144</v>
      </c>
      <c r="H46" s="32">
        <v>4621</v>
      </c>
      <c r="I46" s="35">
        <v>0</v>
      </c>
      <c r="J46" s="34">
        <v>0</v>
      </c>
      <c r="K46" s="36">
        <f t="shared" si="14"/>
        <v>177</v>
      </c>
      <c r="L46" s="37">
        <f t="shared" si="15"/>
        <v>5411.45</v>
      </c>
      <c r="M46" s="38">
        <v>700</v>
      </c>
      <c r="N46" s="32">
        <v>21626.95</v>
      </c>
      <c r="O46" s="199">
        <v>0</v>
      </c>
      <c r="P46" s="34">
        <v>0</v>
      </c>
      <c r="Q46" s="41">
        <f t="shared" si="16"/>
        <v>700</v>
      </c>
      <c r="R46" s="141">
        <f t="shared" si="17"/>
        <v>21626.95</v>
      </c>
      <c r="T46" s="36">
        <v>9</v>
      </c>
      <c r="U46" s="142">
        <v>44805</v>
      </c>
      <c r="V46" s="35">
        <v>18</v>
      </c>
      <c r="W46" s="32">
        <v>443.6</v>
      </c>
      <c r="X46" s="35">
        <v>36</v>
      </c>
      <c r="Y46" s="32">
        <v>847.25</v>
      </c>
      <c r="Z46" s="33">
        <v>44</v>
      </c>
      <c r="AA46" s="32">
        <v>1475.15</v>
      </c>
      <c r="AB46" s="33">
        <v>110</v>
      </c>
      <c r="AC46" s="32">
        <v>3533.55</v>
      </c>
      <c r="AD46" s="199">
        <f t="shared" si="18"/>
        <v>54</v>
      </c>
      <c r="AE46" s="143">
        <f t="shared" si="19"/>
        <v>1290.85</v>
      </c>
      <c r="AF46" s="199">
        <f t="shared" si="20"/>
        <v>154</v>
      </c>
      <c r="AG46" s="143">
        <f t="shared" si="21"/>
        <v>5008.7</v>
      </c>
    </row>
    <row r="47" ht="30" customHeight="1" spans="1:33">
      <c r="A47" s="41">
        <v>10</v>
      </c>
      <c r="B47" s="30">
        <v>44835</v>
      </c>
      <c r="C47" s="249">
        <v>0</v>
      </c>
      <c r="D47" s="32">
        <v>0</v>
      </c>
      <c r="E47" s="35">
        <v>0</v>
      </c>
      <c r="F47" s="34">
        <v>0</v>
      </c>
      <c r="G47" s="31">
        <v>122</v>
      </c>
      <c r="H47" s="32">
        <v>3940.5</v>
      </c>
      <c r="I47" s="35">
        <v>0</v>
      </c>
      <c r="J47" s="34">
        <v>0</v>
      </c>
      <c r="K47" s="36">
        <f t="shared" si="14"/>
        <v>122</v>
      </c>
      <c r="L47" s="37">
        <f t="shared" si="15"/>
        <v>3940.5</v>
      </c>
      <c r="M47" s="38">
        <v>502</v>
      </c>
      <c r="N47" s="32">
        <v>15406.8</v>
      </c>
      <c r="O47" s="33">
        <v>8</v>
      </c>
      <c r="P47" s="34">
        <v>244.2</v>
      </c>
      <c r="Q47" s="41">
        <f t="shared" si="16"/>
        <v>510</v>
      </c>
      <c r="R47" s="141">
        <f t="shared" si="17"/>
        <v>15651</v>
      </c>
      <c r="T47" s="36">
        <v>10</v>
      </c>
      <c r="U47" s="142">
        <v>44835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199">
        <f t="shared" si="18"/>
        <v>0</v>
      </c>
      <c r="AE47" s="143">
        <f t="shared" si="19"/>
        <v>0</v>
      </c>
      <c r="AF47" s="199">
        <f t="shared" si="20"/>
        <v>0</v>
      </c>
      <c r="AG47" s="143">
        <f t="shared" si="21"/>
        <v>0</v>
      </c>
    </row>
    <row r="48" ht="30" customHeight="1" spans="1:33">
      <c r="A48" s="41">
        <v>11</v>
      </c>
      <c r="B48" s="30">
        <v>44866</v>
      </c>
      <c r="C48" s="249">
        <v>0</v>
      </c>
      <c r="D48" s="32">
        <v>0</v>
      </c>
      <c r="E48" s="35">
        <v>0</v>
      </c>
      <c r="F48" s="34">
        <v>0</v>
      </c>
      <c r="G48" s="31">
        <v>160</v>
      </c>
      <c r="H48" s="32">
        <v>5094.1</v>
      </c>
      <c r="I48" s="33">
        <v>25</v>
      </c>
      <c r="J48" s="34">
        <v>801.4</v>
      </c>
      <c r="K48" s="36">
        <f t="shared" si="14"/>
        <v>185</v>
      </c>
      <c r="L48" s="37">
        <f t="shared" si="15"/>
        <v>5895.5</v>
      </c>
      <c r="M48" s="38">
        <v>431</v>
      </c>
      <c r="N48" s="32">
        <v>13858.85</v>
      </c>
      <c r="O48" s="33">
        <v>229</v>
      </c>
      <c r="P48" s="34">
        <v>7397.9</v>
      </c>
      <c r="Q48" s="41">
        <f t="shared" si="16"/>
        <v>660</v>
      </c>
      <c r="R48" s="141">
        <f t="shared" si="17"/>
        <v>21256.75</v>
      </c>
      <c r="T48" s="36">
        <v>11</v>
      </c>
      <c r="U48" s="142">
        <v>44866</v>
      </c>
      <c r="V48" s="51">
        <v>0</v>
      </c>
      <c r="W48" s="51">
        <v>0</v>
      </c>
      <c r="X48" s="51">
        <v>0</v>
      </c>
      <c r="Y48" s="51">
        <v>0</v>
      </c>
      <c r="Z48" s="33">
        <v>25</v>
      </c>
      <c r="AA48" s="32">
        <v>815.55</v>
      </c>
      <c r="AB48" s="33">
        <v>16</v>
      </c>
      <c r="AC48" s="32">
        <v>524.45</v>
      </c>
      <c r="AD48" s="199">
        <f t="shared" si="18"/>
        <v>0</v>
      </c>
      <c r="AE48" s="143">
        <f t="shared" si="19"/>
        <v>0</v>
      </c>
      <c r="AF48" s="199">
        <f t="shared" si="20"/>
        <v>41</v>
      </c>
      <c r="AG48" s="143">
        <f t="shared" si="21"/>
        <v>1340</v>
      </c>
    </row>
    <row r="49" ht="30" customHeight="1" spans="1:33">
      <c r="A49" s="41">
        <v>12</v>
      </c>
      <c r="B49" s="30">
        <v>44896</v>
      </c>
      <c r="C49" s="249">
        <v>0</v>
      </c>
      <c r="D49" s="32">
        <v>0</v>
      </c>
      <c r="E49" s="35">
        <v>0</v>
      </c>
      <c r="F49" s="34">
        <v>0</v>
      </c>
      <c r="G49" s="31">
        <v>138</v>
      </c>
      <c r="H49" s="32">
        <v>4424</v>
      </c>
      <c r="I49" s="33">
        <v>108</v>
      </c>
      <c r="J49" s="34">
        <v>3482.35</v>
      </c>
      <c r="K49" s="36">
        <f t="shared" si="14"/>
        <v>246</v>
      </c>
      <c r="L49" s="37">
        <f t="shared" si="15"/>
        <v>7906.35</v>
      </c>
      <c r="M49" s="38">
        <v>495</v>
      </c>
      <c r="N49" s="32">
        <v>16256.6</v>
      </c>
      <c r="O49" s="33">
        <v>367</v>
      </c>
      <c r="P49" s="34">
        <v>12157.9</v>
      </c>
      <c r="Q49" s="41">
        <f t="shared" si="16"/>
        <v>862</v>
      </c>
      <c r="R49" s="141">
        <f t="shared" si="17"/>
        <v>28414.5</v>
      </c>
      <c r="T49" s="36">
        <v>12</v>
      </c>
      <c r="U49" s="142">
        <v>44896</v>
      </c>
      <c r="V49" s="51">
        <v>0</v>
      </c>
      <c r="W49" s="51">
        <v>0</v>
      </c>
      <c r="X49" s="51">
        <v>0</v>
      </c>
      <c r="Y49" s="51">
        <v>0</v>
      </c>
      <c r="Z49" s="33">
        <v>152</v>
      </c>
      <c r="AA49" s="32">
        <v>5067.45</v>
      </c>
      <c r="AB49" s="33">
        <v>227</v>
      </c>
      <c r="AC49" s="32">
        <v>7655.05</v>
      </c>
      <c r="AD49" s="199">
        <f t="shared" si="18"/>
        <v>0</v>
      </c>
      <c r="AE49" s="143">
        <f t="shared" si="19"/>
        <v>0</v>
      </c>
      <c r="AF49" s="199">
        <f t="shared" si="20"/>
        <v>379</v>
      </c>
      <c r="AG49" s="143">
        <f t="shared" si="21"/>
        <v>12722.5</v>
      </c>
    </row>
    <row r="50" ht="30" customHeight="1" spans="1:33">
      <c r="A50" s="54"/>
      <c r="B50" s="55" t="s">
        <v>25</v>
      </c>
      <c r="C50" s="60">
        <f t="shared" ref="C50:T50" si="22">SUM(C38:C49)</f>
        <v>487</v>
      </c>
      <c r="D50" s="56">
        <f t="shared" si="22"/>
        <v>13608.45</v>
      </c>
      <c r="E50" s="57">
        <f t="shared" si="22"/>
        <v>43</v>
      </c>
      <c r="F50" s="58">
        <f t="shared" si="22"/>
        <v>1342.85</v>
      </c>
      <c r="G50" s="54">
        <f t="shared" si="22"/>
        <v>1076</v>
      </c>
      <c r="H50" s="56">
        <f t="shared" si="22"/>
        <v>34397.6</v>
      </c>
      <c r="I50" s="57">
        <f t="shared" si="22"/>
        <v>322</v>
      </c>
      <c r="J50" s="58">
        <f t="shared" si="22"/>
        <v>10357.15</v>
      </c>
      <c r="K50" s="54">
        <f t="shared" si="22"/>
        <v>1928</v>
      </c>
      <c r="L50" s="59">
        <f t="shared" si="22"/>
        <v>59706.05</v>
      </c>
      <c r="M50" s="60">
        <f t="shared" si="22"/>
        <v>4633</v>
      </c>
      <c r="N50" s="61">
        <f t="shared" si="22"/>
        <v>150358.75</v>
      </c>
      <c r="O50" s="62">
        <f t="shared" si="22"/>
        <v>1135</v>
      </c>
      <c r="P50" s="58">
        <f t="shared" si="22"/>
        <v>37444.7</v>
      </c>
      <c r="Q50" s="54">
        <f t="shared" si="22"/>
        <v>5768</v>
      </c>
      <c r="R50" s="150">
        <f t="shared" si="22"/>
        <v>187803.45</v>
      </c>
      <c r="T50" s="54"/>
      <c r="U50" s="62" t="s">
        <v>25</v>
      </c>
      <c r="V50" s="62">
        <f t="shared" ref="V50:AG50" si="23">SUM(V38:V49)</f>
        <v>18</v>
      </c>
      <c r="W50" s="62">
        <f t="shared" si="23"/>
        <v>443.6</v>
      </c>
      <c r="X50" s="57">
        <f t="shared" si="23"/>
        <v>36</v>
      </c>
      <c r="Y50" s="56">
        <f t="shared" si="23"/>
        <v>847.25</v>
      </c>
      <c r="Z50" s="56">
        <f t="shared" si="23"/>
        <v>221</v>
      </c>
      <c r="AA50" s="56">
        <f t="shared" si="23"/>
        <v>7358.15</v>
      </c>
      <c r="AB50" s="56">
        <f t="shared" si="23"/>
        <v>353</v>
      </c>
      <c r="AC50" s="56">
        <f t="shared" si="23"/>
        <v>11713.05</v>
      </c>
      <c r="AD50" s="62">
        <f t="shared" si="23"/>
        <v>54</v>
      </c>
      <c r="AE50" s="150">
        <f t="shared" si="23"/>
        <v>1290.85</v>
      </c>
      <c r="AF50" s="62">
        <f t="shared" si="23"/>
        <v>574</v>
      </c>
      <c r="AG50" s="150">
        <f t="shared" si="23"/>
        <v>19071.2</v>
      </c>
    </row>
    <row r="51" ht="27" customHeight="1" spans="1:33">
      <c r="A51" s="175"/>
      <c r="B51" s="175"/>
      <c r="C51" s="175"/>
      <c r="D51" s="174"/>
      <c r="E51" s="173"/>
      <c r="F51" s="174"/>
      <c r="G51" s="175"/>
      <c r="H51" s="174"/>
      <c r="I51" s="173"/>
      <c r="J51" s="174"/>
      <c r="K51" s="175"/>
      <c r="L51" s="174"/>
      <c r="M51" s="175"/>
      <c r="N51" s="176"/>
      <c r="O51" s="175"/>
      <c r="P51" s="174"/>
      <c r="Q51" s="175"/>
      <c r="R51" s="174"/>
    </row>
    <row r="52" ht="70" customHeight="1" spans="1:33">
      <c r="A52" s="250" t="s">
        <v>88</v>
      </c>
      <c r="B52" s="250"/>
      <c r="C52" s="250"/>
      <c r="D52" s="250"/>
      <c r="E52" s="250"/>
      <c r="F52" s="250"/>
      <c r="G52" s="250"/>
      <c r="H52" s="250"/>
      <c r="J52" s="138" t="s">
        <v>89</v>
      </c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3"/>
      <c r="W52" s="138" t="s">
        <v>90</v>
      </c>
      <c r="X52" s="138"/>
      <c r="Y52" s="138"/>
      <c r="Z52" s="138"/>
      <c r="AA52" s="138"/>
      <c r="AB52" s="138"/>
      <c r="AC52" s="138"/>
      <c r="AD52" s="138"/>
    </row>
    <row r="53" ht="30" customHeight="1" spans="1:33">
      <c r="A53" s="4" t="s">
        <v>1</v>
      </c>
      <c r="B53" s="6" t="s">
        <v>2</v>
      </c>
      <c r="C53" s="6" t="s">
        <v>91</v>
      </c>
      <c r="D53" s="6"/>
      <c r="E53" s="6" t="s">
        <v>92</v>
      </c>
      <c r="F53" s="6"/>
      <c r="G53" s="195" t="s">
        <v>93</v>
      </c>
      <c r="H53" s="196"/>
      <c r="J53" s="4" t="s">
        <v>1</v>
      </c>
      <c r="K53" s="6" t="s">
        <v>2</v>
      </c>
      <c r="L53" s="6" t="s">
        <v>94</v>
      </c>
      <c r="M53" s="6"/>
      <c r="N53" s="6" t="s">
        <v>95</v>
      </c>
      <c r="O53" s="6"/>
      <c r="P53" s="6" t="s">
        <v>96</v>
      </c>
      <c r="Q53" s="6"/>
      <c r="R53" s="6" t="s">
        <v>97</v>
      </c>
      <c r="S53" s="6"/>
      <c r="T53" s="195" t="s">
        <v>98</v>
      </c>
      <c r="U53" s="196"/>
      <c r="W53" s="4" t="s">
        <v>1</v>
      </c>
      <c r="X53" s="6" t="s">
        <v>2</v>
      </c>
      <c r="Y53" s="6" t="s">
        <v>99</v>
      </c>
      <c r="Z53" s="6"/>
      <c r="AA53" s="6" t="s">
        <v>100</v>
      </c>
      <c r="AB53" s="6"/>
      <c r="AC53" s="195" t="s">
        <v>101</v>
      </c>
      <c r="AD53" s="196"/>
    </row>
    <row r="54" ht="42" customHeight="1" spans="1:33">
      <c r="A54" s="18"/>
      <c r="B54" s="19"/>
      <c r="C54" s="19" t="s">
        <v>9</v>
      </c>
      <c r="D54" s="19" t="s">
        <v>10</v>
      </c>
      <c r="E54" s="19" t="s">
        <v>9</v>
      </c>
      <c r="F54" s="19" t="s">
        <v>10</v>
      </c>
      <c r="G54" s="197" t="s">
        <v>22</v>
      </c>
      <c r="H54" s="198" t="s">
        <v>23</v>
      </c>
      <c r="J54" s="18"/>
      <c r="K54" s="19"/>
      <c r="L54" s="19" t="s">
        <v>9</v>
      </c>
      <c r="M54" s="19" t="s">
        <v>10</v>
      </c>
      <c r="N54" s="19" t="s">
        <v>9</v>
      </c>
      <c r="O54" s="19" t="s">
        <v>10</v>
      </c>
      <c r="P54" s="19" t="s">
        <v>9</v>
      </c>
      <c r="Q54" s="19" t="s">
        <v>10</v>
      </c>
      <c r="R54" s="19" t="s">
        <v>9</v>
      </c>
      <c r="S54" s="19" t="s">
        <v>10</v>
      </c>
      <c r="T54" s="197" t="s">
        <v>22</v>
      </c>
      <c r="U54" s="198" t="s">
        <v>23</v>
      </c>
      <c r="W54" s="18"/>
      <c r="X54" s="19"/>
      <c r="Y54" s="19" t="s">
        <v>9</v>
      </c>
      <c r="Z54" s="19" t="s">
        <v>10</v>
      </c>
      <c r="AA54" s="19" t="s">
        <v>9</v>
      </c>
      <c r="AB54" s="19" t="s">
        <v>10</v>
      </c>
      <c r="AC54" s="197" t="s">
        <v>22</v>
      </c>
      <c r="AD54" s="198" t="s">
        <v>23</v>
      </c>
    </row>
    <row r="55" ht="30" customHeight="1" spans="1:33">
      <c r="A55" s="36">
        <v>1</v>
      </c>
      <c r="B55" s="142">
        <v>44562</v>
      </c>
      <c r="C55" s="33">
        <v>118</v>
      </c>
      <c r="D55" s="32">
        <v>4115.5</v>
      </c>
      <c r="E55" s="33">
        <v>319</v>
      </c>
      <c r="F55" s="32">
        <v>10731.1</v>
      </c>
      <c r="G55" s="199">
        <f>C55+E55</f>
        <v>437</v>
      </c>
      <c r="H55" s="143">
        <f>D55+F55</f>
        <v>14846.6</v>
      </c>
      <c r="J55" s="36">
        <v>1</v>
      </c>
      <c r="K55" s="142">
        <v>44562</v>
      </c>
      <c r="L55" s="35">
        <v>33</v>
      </c>
      <c r="M55" s="32">
        <v>908.7</v>
      </c>
      <c r="N55" s="33">
        <v>313</v>
      </c>
      <c r="O55" s="32">
        <v>9908.85</v>
      </c>
      <c r="P55" s="35">
        <v>0</v>
      </c>
      <c r="Q55" s="32">
        <v>0</v>
      </c>
      <c r="R55" s="33">
        <v>84</v>
      </c>
      <c r="S55" s="32">
        <v>2653.4</v>
      </c>
      <c r="T55" s="199">
        <f>L55+N55+P55+R55</f>
        <v>430</v>
      </c>
      <c r="U55" s="143">
        <f>M55+O55+Q55+S55</f>
        <v>13470.95</v>
      </c>
      <c r="W55" s="36">
        <v>1</v>
      </c>
      <c r="X55" s="142">
        <v>44562</v>
      </c>
      <c r="Y55" s="35">
        <v>0</v>
      </c>
      <c r="Z55" s="32">
        <v>0</v>
      </c>
      <c r="AA55" s="33">
        <v>25</v>
      </c>
      <c r="AB55" s="32">
        <v>1006.8</v>
      </c>
      <c r="AC55" s="199">
        <f t="shared" ref="AC55:AC66" si="24">Y55+AA55</f>
        <v>25</v>
      </c>
      <c r="AD55" s="143">
        <f t="shared" ref="AD55:AD66" si="25">Z55+AB55</f>
        <v>1006.8</v>
      </c>
    </row>
    <row r="56" ht="30" customHeight="1" spans="1:33">
      <c r="A56" s="36">
        <v>2</v>
      </c>
      <c r="B56" s="142">
        <v>44593</v>
      </c>
      <c r="C56" s="33">
        <v>194</v>
      </c>
      <c r="D56" s="32">
        <v>6670.1</v>
      </c>
      <c r="E56" s="33">
        <v>5</v>
      </c>
      <c r="F56" s="32">
        <v>160.85</v>
      </c>
      <c r="G56" s="199">
        <f t="shared" ref="G55:G66" si="26">C56+E56</f>
        <v>199</v>
      </c>
      <c r="H56" s="143">
        <f t="shared" ref="H55:H66" si="27">D56+F56</f>
        <v>6830.95</v>
      </c>
      <c r="J56" s="36">
        <v>2</v>
      </c>
      <c r="K56" s="142">
        <v>44593</v>
      </c>
      <c r="L56" s="35">
        <v>71</v>
      </c>
      <c r="M56" s="32">
        <v>1738.1</v>
      </c>
      <c r="N56" s="33">
        <v>296</v>
      </c>
      <c r="O56" s="32">
        <v>9370.85</v>
      </c>
      <c r="P56" s="35">
        <v>0</v>
      </c>
      <c r="Q56" s="32">
        <v>0</v>
      </c>
      <c r="R56" s="35">
        <v>0</v>
      </c>
      <c r="S56" s="32">
        <v>0</v>
      </c>
      <c r="T56" s="199">
        <f t="shared" ref="T56:T66" si="28">L56+N56+P56+R56</f>
        <v>367</v>
      </c>
      <c r="U56" s="143">
        <f t="shared" ref="U56:U66" si="29">M56+O56+Q56+S56</f>
        <v>11108.95</v>
      </c>
      <c r="W56" s="36">
        <v>2</v>
      </c>
      <c r="X56" s="142">
        <v>44593</v>
      </c>
      <c r="Y56" s="33">
        <v>13</v>
      </c>
      <c r="Z56" s="32">
        <v>478.9</v>
      </c>
      <c r="AA56" s="35">
        <v>0</v>
      </c>
      <c r="AB56" s="32">
        <v>0</v>
      </c>
      <c r="AC56" s="199">
        <f t="shared" si="24"/>
        <v>13</v>
      </c>
      <c r="AD56" s="143">
        <f t="shared" si="25"/>
        <v>478.9</v>
      </c>
    </row>
    <row r="57" ht="30" customHeight="1" spans="1:33">
      <c r="A57" s="36">
        <v>3</v>
      </c>
      <c r="B57" s="142">
        <v>44621</v>
      </c>
      <c r="C57" s="33">
        <v>27</v>
      </c>
      <c r="D57" s="32">
        <v>883.7</v>
      </c>
      <c r="E57" s="33">
        <v>202</v>
      </c>
      <c r="F57" s="32">
        <v>6727.95</v>
      </c>
      <c r="G57" s="199">
        <f t="shared" si="26"/>
        <v>229</v>
      </c>
      <c r="H57" s="143">
        <f t="shared" si="27"/>
        <v>7611.65</v>
      </c>
      <c r="J57" s="36">
        <v>3</v>
      </c>
      <c r="K57" s="142">
        <v>44621</v>
      </c>
      <c r="L57" s="51">
        <v>0</v>
      </c>
      <c r="M57" s="49">
        <v>0</v>
      </c>
      <c r="N57" s="33">
        <v>65</v>
      </c>
      <c r="O57" s="32">
        <v>2062.05</v>
      </c>
      <c r="P57" s="35">
        <v>0</v>
      </c>
      <c r="Q57" s="49">
        <v>0</v>
      </c>
      <c r="R57" s="33">
        <v>331</v>
      </c>
      <c r="S57" s="32">
        <v>10497.55</v>
      </c>
      <c r="T57" s="199">
        <f t="shared" si="28"/>
        <v>396</v>
      </c>
      <c r="U57" s="143">
        <f t="shared" si="29"/>
        <v>12559.6</v>
      </c>
      <c r="W57" s="36">
        <v>3</v>
      </c>
      <c r="X57" s="142">
        <v>44621</v>
      </c>
      <c r="Y57" s="35">
        <v>0</v>
      </c>
      <c r="Z57" s="32">
        <v>0</v>
      </c>
      <c r="AA57" s="33">
        <v>12</v>
      </c>
      <c r="AB57" s="32">
        <v>478.05</v>
      </c>
      <c r="AC57" s="199">
        <f t="shared" si="24"/>
        <v>12</v>
      </c>
      <c r="AD57" s="143">
        <f t="shared" si="25"/>
        <v>478.05</v>
      </c>
    </row>
    <row r="58" ht="30" customHeight="1" spans="1:33">
      <c r="A58" s="36">
        <v>4</v>
      </c>
      <c r="B58" s="142">
        <v>44652</v>
      </c>
      <c r="C58" s="33">
        <v>233</v>
      </c>
      <c r="D58" s="32">
        <v>7590.95</v>
      </c>
      <c r="E58" s="33">
        <v>0</v>
      </c>
      <c r="F58" s="32">
        <v>0</v>
      </c>
      <c r="G58" s="199">
        <f t="shared" si="26"/>
        <v>233</v>
      </c>
      <c r="H58" s="143">
        <f t="shared" si="27"/>
        <v>7590.95</v>
      </c>
      <c r="J58" s="36">
        <v>4</v>
      </c>
      <c r="K58" s="142">
        <v>44652</v>
      </c>
      <c r="L58" s="51">
        <v>0</v>
      </c>
      <c r="M58" s="49">
        <v>0</v>
      </c>
      <c r="N58" s="33">
        <v>411</v>
      </c>
      <c r="O58" s="32">
        <v>12970.05</v>
      </c>
      <c r="P58" s="35">
        <v>0</v>
      </c>
      <c r="Q58" s="49">
        <v>0</v>
      </c>
      <c r="R58" s="33">
        <v>63</v>
      </c>
      <c r="S58" s="32">
        <v>1993.5</v>
      </c>
      <c r="T58" s="199">
        <f t="shared" si="28"/>
        <v>474</v>
      </c>
      <c r="U58" s="143">
        <f t="shared" si="29"/>
        <v>14963.55</v>
      </c>
      <c r="W58" s="36">
        <v>4</v>
      </c>
      <c r="X58" s="142">
        <v>44652</v>
      </c>
      <c r="Y58" s="33">
        <v>15</v>
      </c>
      <c r="Z58" s="32">
        <v>591.05</v>
      </c>
      <c r="AA58" s="33">
        <v>6</v>
      </c>
      <c r="AB58" s="32">
        <v>219.4</v>
      </c>
      <c r="AC58" s="199">
        <f t="shared" si="24"/>
        <v>21</v>
      </c>
      <c r="AD58" s="143">
        <f t="shared" si="25"/>
        <v>810.45</v>
      </c>
    </row>
    <row r="59" ht="30" customHeight="1" spans="1:33">
      <c r="A59" s="36">
        <v>5</v>
      </c>
      <c r="B59" s="142">
        <v>44682</v>
      </c>
      <c r="C59" s="33">
        <v>208</v>
      </c>
      <c r="D59" s="32">
        <v>6837.1</v>
      </c>
      <c r="E59" s="33">
        <v>0</v>
      </c>
      <c r="F59" s="32">
        <v>0</v>
      </c>
      <c r="G59" s="199">
        <f t="shared" si="26"/>
        <v>208</v>
      </c>
      <c r="H59" s="143">
        <f t="shared" si="27"/>
        <v>6837.1</v>
      </c>
      <c r="J59" s="36">
        <v>5</v>
      </c>
      <c r="K59" s="142">
        <v>44682</v>
      </c>
      <c r="L59" s="51">
        <v>0</v>
      </c>
      <c r="M59" s="49">
        <v>0</v>
      </c>
      <c r="N59" s="33">
        <v>255</v>
      </c>
      <c r="O59" s="32">
        <v>8064.4</v>
      </c>
      <c r="P59" s="35">
        <v>0</v>
      </c>
      <c r="Q59" s="49">
        <v>0</v>
      </c>
      <c r="R59" s="33">
        <v>10</v>
      </c>
      <c r="S59" s="32">
        <v>315.95</v>
      </c>
      <c r="T59" s="199">
        <f t="shared" si="28"/>
        <v>265</v>
      </c>
      <c r="U59" s="143">
        <f t="shared" si="29"/>
        <v>8380.35</v>
      </c>
      <c r="W59" s="36">
        <v>5</v>
      </c>
      <c r="X59" s="142">
        <v>44682</v>
      </c>
      <c r="Y59" s="33">
        <v>0</v>
      </c>
      <c r="Z59" s="32">
        <v>0</v>
      </c>
      <c r="AA59" s="33">
        <v>9</v>
      </c>
      <c r="AB59" s="32">
        <v>369.6</v>
      </c>
      <c r="AC59" s="199">
        <f t="shared" si="24"/>
        <v>9</v>
      </c>
      <c r="AD59" s="143">
        <f t="shared" si="25"/>
        <v>369.6</v>
      </c>
    </row>
    <row r="60" ht="30" customHeight="1" spans="1:33">
      <c r="A60" s="36">
        <v>6</v>
      </c>
      <c r="B60" s="142">
        <v>44713</v>
      </c>
      <c r="C60" s="33">
        <v>133</v>
      </c>
      <c r="D60" s="32">
        <v>4588.8</v>
      </c>
      <c r="E60" s="33">
        <v>12</v>
      </c>
      <c r="F60" s="32">
        <v>443.8</v>
      </c>
      <c r="G60" s="199">
        <f t="shared" si="26"/>
        <v>145</v>
      </c>
      <c r="H60" s="143">
        <f t="shared" si="27"/>
        <v>5032.6</v>
      </c>
      <c r="J60" s="36">
        <v>6</v>
      </c>
      <c r="K60" s="142">
        <v>44713</v>
      </c>
      <c r="L60" s="51">
        <v>0</v>
      </c>
      <c r="M60" s="49">
        <v>0</v>
      </c>
      <c r="N60" s="33">
        <v>189</v>
      </c>
      <c r="O60" s="32">
        <v>5974.45</v>
      </c>
      <c r="P60" s="35">
        <v>0</v>
      </c>
      <c r="Q60" s="49">
        <v>0</v>
      </c>
      <c r="R60" s="33">
        <v>14</v>
      </c>
      <c r="S60" s="32">
        <v>442.3</v>
      </c>
      <c r="T60" s="199">
        <f t="shared" si="28"/>
        <v>203</v>
      </c>
      <c r="U60" s="143">
        <f t="shared" si="29"/>
        <v>6416.75</v>
      </c>
      <c r="W60" s="36">
        <v>6</v>
      </c>
      <c r="X60" s="142">
        <v>44713</v>
      </c>
      <c r="Y60" s="33">
        <v>4</v>
      </c>
      <c r="Z60" s="32">
        <v>175.3</v>
      </c>
      <c r="AA60" s="33">
        <v>10</v>
      </c>
      <c r="AB60" s="32">
        <v>464.9</v>
      </c>
      <c r="AC60" s="199">
        <f t="shared" si="24"/>
        <v>14</v>
      </c>
      <c r="AD60" s="143">
        <f t="shared" si="25"/>
        <v>640.2</v>
      </c>
    </row>
    <row r="61" ht="30" customHeight="1" spans="1:33">
      <c r="A61" s="36">
        <v>7</v>
      </c>
      <c r="B61" s="142">
        <v>44743</v>
      </c>
      <c r="C61" s="33">
        <v>297</v>
      </c>
      <c r="D61" s="32">
        <v>10032.3</v>
      </c>
      <c r="E61" s="33">
        <v>0</v>
      </c>
      <c r="F61" s="32">
        <v>0</v>
      </c>
      <c r="G61" s="199">
        <f t="shared" si="26"/>
        <v>297</v>
      </c>
      <c r="H61" s="143">
        <f t="shared" si="27"/>
        <v>10032.3</v>
      </c>
      <c r="J61" s="36">
        <v>7</v>
      </c>
      <c r="K61" s="142">
        <v>44743</v>
      </c>
      <c r="L61" s="51">
        <v>0</v>
      </c>
      <c r="M61" s="49">
        <v>0</v>
      </c>
      <c r="N61" s="51">
        <v>376</v>
      </c>
      <c r="O61" s="51">
        <v>11929.05</v>
      </c>
      <c r="P61" s="35">
        <v>0</v>
      </c>
      <c r="Q61" s="49">
        <v>0</v>
      </c>
      <c r="R61" s="51">
        <v>0</v>
      </c>
      <c r="S61" s="49">
        <v>0</v>
      </c>
      <c r="T61" s="199">
        <f t="shared" si="28"/>
        <v>376</v>
      </c>
      <c r="U61" s="143">
        <f t="shared" si="29"/>
        <v>11929.05</v>
      </c>
      <c r="W61" s="36">
        <v>7</v>
      </c>
      <c r="X61" s="142">
        <v>44743</v>
      </c>
      <c r="Y61" s="33">
        <v>2</v>
      </c>
      <c r="Z61" s="32">
        <v>73.6</v>
      </c>
      <c r="AA61" s="33">
        <v>6</v>
      </c>
      <c r="AB61" s="32">
        <v>288.4</v>
      </c>
      <c r="AC61" s="199">
        <f t="shared" si="24"/>
        <v>8</v>
      </c>
      <c r="AD61" s="143">
        <f t="shared" si="25"/>
        <v>362</v>
      </c>
    </row>
    <row r="62" ht="30" customHeight="1" spans="1:33">
      <c r="A62" s="36">
        <v>8</v>
      </c>
      <c r="B62" s="142">
        <v>44774</v>
      </c>
      <c r="C62" s="33">
        <v>418</v>
      </c>
      <c r="D62" s="32">
        <v>13461.9</v>
      </c>
      <c r="E62" s="33">
        <v>37</v>
      </c>
      <c r="F62" s="32">
        <v>1218.5</v>
      </c>
      <c r="G62" s="199">
        <f t="shared" si="26"/>
        <v>455</v>
      </c>
      <c r="H62" s="143">
        <f t="shared" si="27"/>
        <v>14680.4</v>
      </c>
      <c r="J62" s="36">
        <v>8</v>
      </c>
      <c r="K62" s="142">
        <v>44774</v>
      </c>
      <c r="L62" s="51">
        <v>0</v>
      </c>
      <c r="M62" s="49">
        <v>0</v>
      </c>
      <c r="N62" s="51">
        <v>0</v>
      </c>
      <c r="O62" s="51">
        <v>0</v>
      </c>
      <c r="P62" s="35">
        <v>430</v>
      </c>
      <c r="Q62" s="49">
        <v>13670.75</v>
      </c>
      <c r="R62" s="33">
        <v>32</v>
      </c>
      <c r="S62" s="49">
        <v>1012.95</v>
      </c>
      <c r="T62" s="199">
        <f t="shared" si="28"/>
        <v>462</v>
      </c>
      <c r="U62" s="143">
        <f t="shared" si="29"/>
        <v>14683.7</v>
      </c>
      <c r="W62" s="36">
        <v>8</v>
      </c>
      <c r="X62" s="142">
        <v>44774</v>
      </c>
      <c r="Y62" s="33">
        <v>8</v>
      </c>
      <c r="Z62" s="32">
        <v>317.45</v>
      </c>
      <c r="AA62" s="33">
        <v>28</v>
      </c>
      <c r="AB62" s="32">
        <v>1244.7</v>
      </c>
      <c r="AC62" s="199">
        <f t="shared" si="24"/>
        <v>36</v>
      </c>
      <c r="AD62" s="143">
        <f t="shared" si="25"/>
        <v>1562.15</v>
      </c>
    </row>
    <row r="63" ht="30" customHeight="1" spans="1:33">
      <c r="A63" s="36">
        <v>9</v>
      </c>
      <c r="B63" s="142">
        <v>44805</v>
      </c>
      <c r="C63" s="33">
        <v>453</v>
      </c>
      <c r="D63" s="32">
        <v>14208.4</v>
      </c>
      <c r="E63" s="35">
        <v>0</v>
      </c>
      <c r="F63" s="49">
        <v>0</v>
      </c>
      <c r="G63" s="199">
        <f t="shared" si="26"/>
        <v>453</v>
      </c>
      <c r="H63" s="143">
        <f t="shared" si="27"/>
        <v>14208.4</v>
      </c>
      <c r="J63" s="36">
        <v>9</v>
      </c>
      <c r="K63" s="142">
        <v>44805</v>
      </c>
      <c r="L63" s="51">
        <v>0</v>
      </c>
      <c r="M63" s="49">
        <v>0</v>
      </c>
      <c r="N63" s="33">
        <v>489</v>
      </c>
      <c r="O63" s="32">
        <v>15514.7</v>
      </c>
      <c r="P63" s="35">
        <v>0</v>
      </c>
      <c r="Q63" s="49">
        <v>0</v>
      </c>
      <c r="R63" s="51">
        <v>0</v>
      </c>
      <c r="S63" s="49">
        <v>0</v>
      </c>
      <c r="T63" s="199">
        <f t="shared" si="28"/>
        <v>489</v>
      </c>
      <c r="U63" s="143">
        <f t="shared" si="29"/>
        <v>15514.7</v>
      </c>
      <c r="W63" s="36">
        <v>9</v>
      </c>
      <c r="X63" s="142">
        <v>44805</v>
      </c>
      <c r="Y63" s="33">
        <v>35</v>
      </c>
      <c r="Z63" s="32">
        <v>1370.8</v>
      </c>
      <c r="AA63" s="33">
        <v>41</v>
      </c>
      <c r="AB63" s="32">
        <v>1725.2</v>
      </c>
      <c r="AC63" s="199">
        <f t="shared" si="24"/>
        <v>76</v>
      </c>
      <c r="AD63" s="143">
        <f t="shared" si="25"/>
        <v>3096</v>
      </c>
    </row>
    <row r="64" ht="30" customHeight="1" spans="1:33">
      <c r="A64" s="36">
        <v>10</v>
      </c>
      <c r="B64" s="142">
        <v>44835</v>
      </c>
      <c r="C64" s="33">
        <v>204</v>
      </c>
      <c r="D64" s="32">
        <v>6528.7</v>
      </c>
      <c r="E64" s="33">
        <v>9</v>
      </c>
      <c r="F64" s="32">
        <v>287.2</v>
      </c>
      <c r="G64" s="199">
        <f t="shared" si="26"/>
        <v>213</v>
      </c>
      <c r="H64" s="143">
        <f t="shared" si="27"/>
        <v>6815.9</v>
      </c>
      <c r="J64" s="36">
        <v>10</v>
      </c>
      <c r="K64" s="142">
        <v>44835</v>
      </c>
      <c r="L64" s="51">
        <v>0</v>
      </c>
      <c r="M64" s="51">
        <v>0</v>
      </c>
      <c r="N64" s="33">
        <v>327</v>
      </c>
      <c r="O64" s="32">
        <v>10333.65</v>
      </c>
      <c r="P64" s="51">
        <v>0</v>
      </c>
      <c r="Q64" s="51">
        <v>0</v>
      </c>
      <c r="R64" s="51">
        <v>0</v>
      </c>
      <c r="S64" s="51">
        <v>0</v>
      </c>
      <c r="T64" s="199">
        <f t="shared" si="28"/>
        <v>327</v>
      </c>
      <c r="U64" s="143">
        <f t="shared" si="29"/>
        <v>10333.65</v>
      </c>
      <c r="W64" s="36">
        <v>10</v>
      </c>
      <c r="X64" s="142">
        <v>44835</v>
      </c>
      <c r="Y64" s="33">
        <v>11</v>
      </c>
      <c r="Z64" s="32">
        <v>394.8</v>
      </c>
      <c r="AA64" s="33">
        <v>36</v>
      </c>
      <c r="AB64" s="32">
        <v>1443.8</v>
      </c>
      <c r="AC64" s="199">
        <f t="shared" si="24"/>
        <v>47</v>
      </c>
      <c r="AD64" s="143">
        <f t="shared" si="25"/>
        <v>1838.6</v>
      </c>
    </row>
    <row r="65" ht="30" customHeight="1" spans="1:30">
      <c r="A65" s="36">
        <v>11</v>
      </c>
      <c r="B65" s="142">
        <v>44866</v>
      </c>
      <c r="C65" s="33">
        <v>204</v>
      </c>
      <c r="D65" s="32">
        <v>6627.2</v>
      </c>
      <c r="E65" s="33">
        <v>149</v>
      </c>
      <c r="F65" s="32">
        <v>4895.65</v>
      </c>
      <c r="G65" s="199">
        <f t="shared" si="26"/>
        <v>353</v>
      </c>
      <c r="H65" s="143">
        <f t="shared" si="27"/>
        <v>11522.85</v>
      </c>
      <c r="J65" s="36">
        <v>11</v>
      </c>
      <c r="K65" s="142">
        <v>44866</v>
      </c>
      <c r="L65" s="51">
        <v>0</v>
      </c>
      <c r="M65" s="51">
        <v>0</v>
      </c>
      <c r="N65" s="33">
        <v>354</v>
      </c>
      <c r="O65" s="32">
        <v>11218</v>
      </c>
      <c r="P65" s="51">
        <v>0</v>
      </c>
      <c r="Q65" s="51">
        <v>0</v>
      </c>
      <c r="R65" s="33">
        <v>30</v>
      </c>
      <c r="S65" s="32">
        <v>944.8</v>
      </c>
      <c r="T65" s="199">
        <f t="shared" si="28"/>
        <v>384</v>
      </c>
      <c r="U65" s="143">
        <f t="shared" si="29"/>
        <v>12162.8</v>
      </c>
      <c r="W65" s="36">
        <v>11</v>
      </c>
      <c r="X65" s="142">
        <v>44866</v>
      </c>
      <c r="Y65" s="33">
        <v>40</v>
      </c>
      <c r="Z65" s="32">
        <v>1555.1</v>
      </c>
      <c r="AA65" s="33">
        <v>28</v>
      </c>
      <c r="AB65" s="32">
        <v>1138.65</v>
      </c>
      <c r="AC65" s="199">
        <f t="shared" si="24"/>
        <v>68</v>
      </c>
      <c r="AD65" s="143">
        <f t="shared" si="25"/>
        <v>2693.75</v>
      </c>
    </row>
    <row r="66" ht="30" customHeight="1" spans="1:30">
      <c r="A66" s="36">
        <v>12</v>
      </c>
      <c r="B66" s="142">
        <v>44896</v>
      </c>
      <c r="C66" s="33">
        <v>55</v>
      </c>
      <c r="D66" s="32">
        <v>1775.75</v>
      </c>
      <c r="E66" s="33">
        <v>302</v>
      </c>
      <c r="F66" s="32">
        <v>9823.1</v>
      </c>
      <c r="G66" s="199">
        <f t="shared" si="26"/>
        <v>357</v>
      </c>
      <c r="H66" s="143">
        <f t="shared" si="27"/>
        <v>11598.85</v>
      </c>
      <c r="J66" s="36">
        <v>12</v>
      </c>
      <c r="K66" s="142">
        <v>44896</v>
      </c>
      <c r="L66" s="51">
        <v>0</v>
      </c>
      <c r="M66" s="51">
        <v>0</v>
      </c>
      <c r="N66" s="33">
        <v>360</v>
      </c>
      <c r="O66" s="32">
        <v>11422.55</v>
      </c>
      <c r="P66" s="51">
        <v>0</v>
      </c>
      <c r="Q66" s="51">
        <v>0</v>
      </c>
      <c r="R66" s="33">
        <v>271</v>
      </c>
      <c r="S66" s="32">
        <v>8597.35</v>
      </c>
      <c r="T66" s="199">
        <f t="shared" si="28"/>
        <v>631</v>
      </c>
      <c r="U66" s="143">
        <f t="shared" si="29"/>
        <v>20019.9</v>
      </c>
      <c r="W66" s="36">
        <v>12</v>
      </c>
      <c r="X66" s="142">
        <v>44896</v>
      </c>
      <c r="Y66" s="33">
        <v>29</v>
      </c>
      <c r="Z66" s="32">
        <v>1214.05</v>
      </c>
      <c r="AA66" s="33">
        <v>41</v>
      </c>
      <c r="AB66" s="32">
        <v>1719.3</v>
      </c>
      <c r="AC66" s="199">
        <f t="shared" si="24"/>
        <v>70</v>
      </c>
      <c r="AD66" s="143">
        <f t="shared" si="25"/>
        <v>2933.35</v>
      </c>
    </row>
    <row r="67" ht="30" customHeight="1" spans="1:30">
      <c r="A67" s="54"/>
      <c r="B67" s="62" t="s">
        <v>25</v>
      </c>
      <c r="C67" s="57">
        <f t="shared" ref="C67:H67" si="30">SUM(C55:C66)</f>
        <v>2544</v>
      </c>
      <c r="D67" s="56">
        <f t="shared" si="30"/>
        <v>83320.4</v>
      </c>
      <c r="E67" s="56">
        <f t="shared" si="30"/>
        <v>1035</v>
      </c>
      <c r="F67" s="56">
        <f t="shared" si="30"/>
        <v>34288.15</v>
      </c>
      <c r="G67" s="62">
        <f t="shared" si="30"/>
        <v>3579</v>
      </c>
      <c r="H67" s="150">
        <f t="shared" si="30"/>
        <v>117608.55</v>
      </c>
      <c r="J67" s="54"/>
      <c r="K67" s="62" t="s">
        <v>25</v>
      </c>
      <c r="L67" s="62">
        <f t="shared" ref="L67:U67" si="31">SUM(L55:L66)</f>
        <v>104</v>
      </c>
      <c r="M67" s="62">
        <f t="shared" si="31"/>
        <v>2646.8</v>
      </c>
      <c r="N67" s="57">
        <f t="shared" si="31"/>
        <v>3435</v>
      </c>
      <c r="O67" s="56">
        <f t="shared" si="31"/>
        <v>108768.6</v>
      </c>
      <c r="P67" s="56">
        <f t="shared" si="31"/>
        <v>430</v>
      </c>
      <c r="Q67" s="56">
        <f t="shared" si="31"/>
        <v>13670.75</v>
      </c>
      <c r="R67" s="56">
        <f t="shared" si="31"/>
        <v>835</v>
      </c>
      <c r="S67" s="56">
        <f t="shared" si="31"/>
        <v>26457.8</v>
      </c>
      <c r="T67" s="62">
        <f t="shared" si="31"/>
        <v>4804</v>
      </c>
      <c r="U67" s="150">
        <f t="shared" si="31"/>
        <v>151543.95</v>
      </c>
      <c r="W67" s="54"/>
      <c r="X67" s="62" t="s">
        <v>25</v>
      </c>
      <c r="Y67" s="57">
        <f t="shared" ref="Y67:AD67" si="32">SUM(Y55:Y66)</f>
        <v>157</v>
      </c>
      <c r="Z67" s="56">
        <f t="shared" si="32"/>
        <v>6171.05</v>
      </c>
      <c r="AA67" s="56">
        <f t="shared" si="32"/>
        <v>242</v>
      </c>
      <c r="AB67" s="56">
        <f t="shared" si="32"/>
        <v>10098.8</v>
      </c>
      <c r="AC67" s="62">
        <f t="shared" si="32"/>
        <v>399</v>
      </c>
      <c r="AD67" s="150">
        <f t="shared" si="32"/>
        <v>16269.85</v>
      </c>
    </row>
    <row r="68" ht="27" customHeight="1" spans="1:30">
      <c r="R68" s="174"/>
    </row>
    <row r="69" ht="30" customHeight="1" spans="1:30">
      <c r="A69" s="175"/>
      <c r="B69" s="175"/>
      <c r="C69" s="173"/>
      <c r="D69" s="174"/>
      <c r="E69" s="174"/>
      <c r="F69" s="174"/>
      <c r="G69" s="175"/>
      <c r="H69" s="174"/>
    </row>
    <row r="70" ht="70" customHeight="1" spans="1:30">
      <c r="A70" s="177" t="s">
        <v>102</v>
      </c>
      <c r="B70" s="177"/>
      <c r="C70" s="177"/>
      <c r="D70" s="177"/>
      <c r="E70" s="177"/>
      <c r="F70" s="177"/>
      <c r="G70" s="177"/>
      <c r="H70" s="177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30">
      <c r="A71" s="4" t="s">
        <v>1</v>
      </c>
      <c r="B71" s="6" t="s">
        <v>2</v>
      </c>
      <c r="C71" s="7" t="s">
        <v>3</v>
      </c>
      <c r="D71" s="71"/>
      <c r="E71" s="10" t="s">
        <v>4</v>
      </c>
      <c r="F71" s="15"/>
      <c r="G71" s="10" t="s">
        <v>5</v>
      </c>
      <c r="H71" s="73"/>
      <c r="J71" s="4" t="s">
        <v>1</v>
      </c>
      <c r="K71" s="5" t="s">
        <v>2</v>
      </c>
      <c r="L71" s="9" t="s">
        <v>104</v>
      </c>
      <c r="M71" s="6"/>
      <c r="N71" s="6" t="s">
        <v>105</v>
      </c>
      <c r="O71" s="5"/>
      <c r="P71" s="4" t="s">
        <v>106</v>
      </c>
      <c r="Q71" s="6"/>
      <c r="R71" s="6" t="s">
        <v>107</v>
      </c>
      <c r="S71" s="5"/>
      <c r="T71" s="12" t="s">
        <v>108</v>
      </c>
      <c r="U71" s="14"/>
      <c r="V71" s="9" t="s">
        <v>109</v>
      </c>
      <c r="W71" s="6"/>
      <c r="X71" s="6" t="s">
        <v>110</v>
      </c>
      <c r="Y71" s="5"/>
      <c r="Z71" s="221" t="s">
        <v>111</v>
      </c>
      <c r="AA71" s="251"/>
      <c r="AB71" s="206"/>
      <c r="AC71" s="206"/>
    </row>
    <row r="72" ht="38.25" spans="1:30">
      <c r="A72" s="18"/>
      <c r="B72" s="19"/>
      <c r="C72" s="21" t="s">
        <v>22</v>
      </c>
      <c r="D72" s="24" t="s">
        <v>23</v>
      </c>
      <c r="E72" s="21" t="s">
        <v>22</v>
      </c>
      <c r="F72" s="28" t="s">
        <v>23</v>
      </c>
      <c r="G72" s="182" t="s">
        <v>22</v>
      </c>
      <c r="H72" s="253" t="s">
        <v>10</v>
      </c>
      <c r="J72" s="16"/>
      <c r="K72" s="17"/>
      <c r="L72" s="23" t="s">
        <v>9</v>
      </c>
      <c r="M72" s="19" t="s">
        <v>10</v>
      </c>
      <c r="N72" s="19" t="s">
        <v>9</v>
      </c>
      <c r="O72" s="20" t="s">
        <v>10</v>
      </c>
      <c r="P72" s="18" t="s">
        <v>9</v>
      </c>
      <c r="Q72" s="19" t="s">
        <v>10</v>
      </c>
      <c r="R72" s="19" t="s">
        <v>9</v>
      </c>
      <c r="S72" s="20" t="s">
        <v>10</v>
      </c>
      <c r="T72" s="25" t="s">
        <v>22</v>
      </c>
      <c r="U72" s="27" t="s">
        <v>23</v>
      </c>
      <c r="V72" s="23" t="s">
        <v>9</v>
      </c>
      <c r="W72" s="19" t="s">
        <v>10</v>
      </c>
      <c r="X72" s="19" t="s">
        <v>9</v>
      </c>
      <c r="Y72" s="20" t="s">
        <v>10</v>
      </c>
      <c r="Z72" s="241" t="s">
        <v>22</v>
      </c>
      <c r="AA72" s="198" t="s">
        <v>23</v>
      </c>
      <c r="AB72" s="206"/>
      <c r="AC72" s="206"/>
    </row>
    <row r="73" ht="30" customHeight="1" spans="1:30">
      <c r="A73" s="36">
        <v>1</v>
      </c>
      <c r="B73" s="142">
        <v>44562</v>
      </c>
      <c r="C73" s="244">
        <f t="shared" ref="C73:C84" si="33">K4+K21+K38+T55+G90+W90+T73+AD38</f>
        <v>2697</v>
      </c>
      <c r="D73" s="34">
        <f t="shared" ref="D73:D84" si="34">L4+L21+L38+U55+H90+X90+U73+AE38</f>
        <v>80042.85</v>
      </c>
      <c r="E73" s="41">
        <f>Q4+Q21+Q38+G55+AC55+M90+Z73+AF38+AB21</f>
        <v>3768</v>
      </c>
      <c r="F73" s="141">
        <f>R4+R21+R38+H55+AD55+N90+AA73+AG38+AC21</f>
        <v>128530.1</v>
      </c>
      <c r="G73" s="36">
        <f t="shared" ref="G73:G84" si="35">S21+AB73</f>
        <v>403</v>
      </c>
      <c r="H73" s="117">
        <f t="shared" ref="H73:H84" si="36">T21</f>
        <v>12639.3</v>
      </c>
      <c r="J73" s="29">
        <v>1</v>
      </c>
      <c r="K73" s="30">
        <v>44562</v>
      </c>
      <c r="L73" s="248">
        <v>0</v>
      </c>
      <c r="M73" s="32">
        <v>0</v>
      </c>
      <c r="N73" s="35">
        <v>0</v>
      </c>
      <c r="O73" s="34">
        <v>0</v>
      </c>
      <c r="P73" s="31">
        <v>0</v>
      </c>
      <c r="Q73" s="32">
        <v>0</v>
      </c>
      <c r="R73" s="33">
        <v>0</v>
      </c>
      <c r="S73" s="34">
        <v>0</v>
      </c>
      <c r="T73" s="36">
        <f t="shared" ref="T73:T84" si="37">L73+N73+P73+R73</f>
        <v>0</v>
      </c>
      <c r="U73" s="37">
        <f t="shared" ref="U73:U84" si="38">M73+O73+Q73+S73</f>
        <v>0</v>
      </c>
      <c r="V73" s="38">
        <v>0</v>
      </c>
      <c r="W73" s="32">
        <v>0</v>
      </c>
      <c r="X73" s="33">
        <v>0</v>
      </c>
      <c r="Y73" s="34">
        <v>0</v>
      </c>
      <c r="Z73" s="41">
        <f>V73+X73</f>
        <v>0</v>
      </c>
      <c r="AA73" s="141">
        <f t="shared" ref="AA73:AA84" si="39">W73+Y73</f>
        <v>0</v>
      </c>
      <c r="AB73" s="211"/>
      <c r="AC73" s="254"/>
    </row>
    <row r="74" ht="30" customHeight="1" spans="1:30">
      <c r="A74" s="36">
        <v>2</v>
      </c>
      <c r="B74" s="142">
        <v>44593</v>
      </c>
      <c r="C74" s="244">
        <f t="shared" si="33"/>
        <v>1499</v>
      </c>
      <c r="D74" s="34">
        <f t="shared" si="34"/>
        <v>43098</v>
      </c>
      <c r="E74" s="41">
        <f t="shared" ref="E74:E84" si="40">Q5+Q22+Q39+G56+AC56+M91+Z74+AF39+AB22</f>
        <v>1777</v>
      </c>
      <c r="F74" s="141">
        <f t="shared" ref="F74:F84" si="41">R5+R22+R39+H56+AD56+N91+AA74+AG39+AC22</f>
        <v>60127.4</v>
      </c>
      <c r="G74" s="36">
        <f t="shared" si="35"/>
        <v>158</v>
      </c>
      <c r="H74" s="117">
        <f t="shared" si="36"/>
        <v>5235.35</v>
      </c>
      <c r="J74" s="41">
        <v>2</v>
      </c>
      <c r="K74" s="30">
        <v>44593</v>
      </c>
      <c r="L74" s="248">
        <v>0</v>
      </c>
      <c r="M74" s="32">
        <v>0</v>
      </c>
      <c r="N74" s="35">
        <v>0</v>
      </c>
      <c r="O74" s="34">
        <v>0</v>
      </c>
      <c r="P74" s="31">
        <v>0</v>
      </c>
      <c r="Q74" s="32">
        <v>0</v>
      </c>
      <c r="R74" s="35">
        <v>0</v>
      </c>
      <c r="S74" s="34">
        <v>0</v>
      </c>
      <c r="T74" s="36">
        <f t="shared" si="37"/>
        <v>0</v>
      </c>
      <c r="U74" s="37">
        <f t="shared" si="38"/>
        <v>0</v>
      </c>
      <c r="V74" s="38">
        <v>0</v>
      </c>
      <c r="W74" s="32">
        <v>0</v>
      </c>
      <c r="X74" s="199">
        <v>0</v>
      </c>
      <c r="Y74" s="34">
        <v>0</v>
      </c>
      <c r="Z74" s="41">
        <f t="shared" ref="Z73:Z84" si="42">V74+X74</f>
        <v>0</v>
      </c>
      <c r="AA74" s="141">
        <f t="shared" si="39"/>
        <v>0</v>
      </c>
      <c r="AB74" s="211"/>
      <c r="AC74" s="254"/>
    </row>
    <row r="75" ht="30" customHeight="1" spans="1:30">
      <c r="A75" s="36">
        <v>3</v>
      </c>
      <c r="B75" s="142">
        <v>44621</v>
      </c>
      <c r="C75" s="244">
        <f t="shared" si="33"/>
        <v>1460</v>
      </c>
      <c r="D75" s="34">
        <f t="shared" si="34"/>
        <v>43927.35</v>
      </c>
      <c r="E75" s="41">
        <f t="shared" si="40"/>
        <v>2201</v>
      </c>
      <c r="F75" s="141">
        <f t="shared" si="41"/>
        <v>72853.85</v>
      </c>
      <c r="G75" s="36">
        <f t="shared" si="35"/>
        <v>186</v>
      </c>
      <c r="H75" s="117">
        <f t="shared" si="36"/>
        <v>6119.2</v>
      </c>
      <c r="J75" s="41">
        <v>3</v>
      </c>
      <c r="K75" s="30">
        <v>44621</v>
      </c>
      <c r="L75" s="249">
        <v>0</v>
      </c>
      <c r="M75" s="32">
        <v>0</v>
      </c>
      <c r="N75" s="35">
        <v>0</v>
      </c>
      <c r="O75" s="34">
        <v>0</v>
      </c>
      <c r="P75" s="31">
        <v>3</v>
      </c>
      <c r="Q75" s="32">
        <v>87.6</v>
      </c>
      <c r="R75" s="33">
        <v>230</v>
      </c>
      <c r="S75" s="34">
        <v>6511.05</v>
      </c>
      <c r="T75" s="36">
        <f t="shared" si="37"/>
        <v>233</v>
      </c>
      <c r="U75" s="37">
        <f t="shared" si="38"/>
        <v>6598.65</v>
      </c>
      <c r="V75" s="249">
        <v>0</v>
      </c>
      <c r="W75" s="49">
        <v>0</v>
      </c>
      <c r="X75" s="33">
        <v>126</v>
      </c>
      <c r="Y75" s="34">
        <v>3931.35</v>
      </c>
      <c r="Z75" s="41">
        <f t="shared" si="42"/>
        <v>126</v>
      </c>
      <c r="AA75" s="141">
        <f t="shared" si="39"/>
        <v>3931.35</v>
      </c>
      <c r="AB75" s="216"/>
      <c r="AC75" s="254"/>
    </row>
    <row r="76" ht="30" customHeight="1" spans="1:30">
      <c r="A76" s="36">
        <v>4</v>
      </c>
      <c r="B76" s="142">
        <v>44652</v>
      </c>
      <c r="C76" s="244">
        <f t="shared" si="33"/>
        <v>1941</v>
      </c>
      <c r="D76" s="34">
        <f t="shared" si="34"/>
        <v>59342.4</v>
      </c>
      <c r="E76" s="41">
        <f t="shared" si="40"/>
        <v>3007</v>
      </c>
      <c r="F76" s="141">
        <f t="shared" si="41"/>
        <v>99686.95</v>
      </c>
      <c r="G76" s="36">
        <f t="shared" si="35"/>
        <v>319</v>
      </c>
      <c r="H76" s="117">
        <f t="shared" si="36"/>
        <v>10026</v>
      </c>
      <c r="J76" s="41">
        <v>4</v>
      </c>
      <c r="K76" s="30">
        <v>44652</v>
      </c>
      <c r="L76" s="248">
        <v>0</v>
      </c>
      <c r="M76" s="32">
        <v>0</v>
      </c>
      <c r="N76" s="35">
        <v>0</v>
      </c>
      <c r="O76" s="34">
        <v>0</v>
      </c>
      <c r="P76" s="31">
        <v>0</v>
      </c>
      <c r="Q76" s="32">
        <v>0</v>
      </c>
      <c r="R76" s="33">
        <v>433</v>
      </c>
      <c r="S76" s="34">
        <v>12333.7</v>
      </c>
      <c r="T76" s="36">
        <f t="shared" si="37"/>
        <v>433</v>
      </c>
      <c r="U76" s="37">
        <f t="shared" si="38"/>
        <v>12333.7</v>
      </c>
      <c r="V76" s="38">
        <v>0</v>
      </c>
      <c r="W76" s="32">
        <v>0</v>
      </c>
      <c r="X76" s="33">
        <v>151</v>
      </c>
      <c r="Y76" s="34">
        <v>4763</v>
      </c>
      <c r="Z76" s="41">
        <f t="shared" si="42"/>
        <v>151</v>
      </c>
      <c r="AA76" s="141">
        <f t="shared" si="39"/>
        <v>4763</v>
      </c>
      <c r="AB76" s="211"/>
      <c r="AC76" s="254"/>
    </row>
    <row r="77" ht="30" customHeight="1" spans="1:30">
      <c r="A77" s="36">
        <v>5</v>
      </c>
      <c r="B77" s="142">
        <v>44682</v>
      </c>
      <c r="C77" s="244">
        <f t="shared" si="33"/>
        <v>1243</v>
      </c>
      <c r="D77" s="34">
        <f t="shared" si="34"/>
        <v>38904.9</v>
      </c>
      <c r="E77" s="41">
        <f t="shared" si="40"/>
        <v>2222</v>
      </c>
      <c r="F77" s="141">
        <f t="shared" si="41"/>
        <v>73041.2</v>
      </c>
      <c r="G77" s="36">
        <f t="shared" si="35"/>
        <v>228</v>
      </c>
      <c r="H77" s="117">
        <f t="shared" si="36"/>
        <v>7223.75</v>
      </c>
      <c r="J77" s="41">
        <v>5</v>
      </c>
      <c r="K77" s="30">
        <v>44682</v>
      </c>
      <c r="L77" s="248">
        <v>0</v>
      </c>
      <c r="M77" s="32">
        <v>0</v>
      </c>
      <c r="N77" s="35">
        <v>0</v>
      </c>
      <c r="O77" s="34">
        <v>0</v>
      </c>
      <c r="P77" s="31">
        <v>53</v>
      </c>
      <c r="Q77" s="32">
        <v>1581.9</v>
      </c>
      <c r="R77" s="33">
        <v>101</v>
      </c>
      <c r="S77" s="34">
        <v>2992.2</v>
      </c>
      <c r="T77" s="36">
        <f t="shared" si="37"/>
        <v>154</v>
      </c>
      <c r="U77" s="37">
        <f t="shared" si="38"/>
        <v>4574.1</v>
      </c>
      <c r="V77" s="38">
        <v>33</v>
      </c>
      <c r="W77" s="32">
        <v>1037.45</v>
      </c>
      <c r="X77" s="33">
        <v>50</v>
      </c>
      <c r="Y77" s="34">
        <v>1590.75</v>
      </c>
      <c r="Z77" s="41">
        <f t="shared" si="42"/>
        <v>83</v>
      </c>
      <c r="AA77" s="141">
        <f t="shared" si="39"/>
        <v>2628.2</v>
      </c>
      <c r="AB77" s="216"/>
      <c r="AC77" s="254"/>
    </row>
    <row r="78" ht="30" customHeight="1" spans="1:30">
      <c r="A78" s="36">
        <v>6</v>
      </c>
      <c r="B78" s="142">
        <v>44713</v>
      </c>
      <c r="C78" s="244">
        <f t="shared" si="33"/>
        <v>948</v>
      </c>
      <c r="D78" s="34">
        <f t="shared" si="34"/>
        <v>29901.85</v>
      </c>
      <c r="E78" s="41">
        <f t="shared" si="40"/>
        <v>1291</v>
      </c>
      <c r="F78" s="141">
        <f t="shared" si="41"/>
        <v>44458.15</v>
      </c>
      <c r="G78" s="36">
        <f t="shared" si="35"/>
        <v>252</v>
      </c>
      <c r="H78" s="117">
        <f t="shared" si="36"/>
        <v>7910.7</v>
      </c>
      <c r="J78" s="41">
        <v>6</v>
      </c>
      <c r="K78" s="30">
        <v>44713</v>
      </c>
      <c r="L78" s="249">
        <v>0</v>
      </c>
      <c r="M78" s="32">
        <v>0</v>
      </c>
      <c r="N78" s="35">
        <v>0</v>
      </c>
      <c r="O78" s="34">
        <v>0</v>
      </c>
      <c r="P78" s="31">
        <v>42</v>
      </c>
      <c r="Q78" s="32">
        <v>1264.65</v>
      </c>
      <c r="R78" s="33">
        <v>28</v>
      </c>
      <c r="S78" s="34">
        <v>843.2</v>
      </c>
      <c r="T78" s="36">
        <f t="shared" si="37"/>
        <v>70</v>
      </c>
      <c r="U78" s="37">
        <f t="shared" si="38"/>
        <v>2107.85</v>
      </c>
      <c r="V78" s="38">
        <v>8</v>
      </c>
      <c r="W78" s="32">
        <v>242.05</v>
      </c>
      <c r="X78" s="33">
        <v>20</v>
      </c>
      <c r="Y78" s="34">
        <v>645.4</v>
      </c>
      <c r="Z78" s="41">
        <f t="shared" si="42"/>
        <v>28</v>
      </c>
      <c r="AA78" s="141">
        <f t="shared" si="39"/>
        <v>887.45</v>
      </c>
      <c r="AB78" s="211"/>
      <c r="AC78" s="254"/>
    </row>
    <row r="79" ht="30" customHeight="1" spans="1:30">
      <c r="A79" s="36">
        <v>7</v>
      </c>
      <c r="B79" s="142">
        <v>44743</v>
      </c>
      <c r="C79" s="244">
        <f t="shared" si="33"/>
        <v>1412</v>
      </c>
      <c r="D79" s="34">
        <f t="shared" si="34"/>
        <v>44786.6</v>
      </c>
      <c r="E79" s="41">
        <f t="shared" si="40"/>
        <v>2947</v>
      </c>
      <c r="F79" s="141">
        <f t="shared" si="41"/>
        <v>100517.95</v>
      </c>
      <c r="G79" s="36">
        <f t="shared" si="35"/>
        <v>427</v>
      </c>
      <c r="H79" s="117">
        <f t="shared" si="36"/>
        <v>13238.2</v>
      </c>
      <c r="J79" s="41">
        <v>7</v>
      </c>
      <c r="K79" s="30">
        <v>44743</v>
      </c>
      <c r="L79" s="248">
        <v>0</v>
      </c>
      <c r="M79" s="32">
        <v>0</v>
      </c>
      <c r="N79" s="35">
        <v>0</v>
      </c>
      <c r="O79" s="34">
        <v>0</v>
      </c>
      <c r="P79" s="31">
        <v>5</v>
      </c>
      <c r="Q79" s="32">
        <v>141.85</v>
      </c>
      <c r="R79" s="33">
        <v>154</v>
      </c>
      <c r="S79" s="34">
        <v>4582.75</v>
      </c>
      <c r="T79" s="36">
        <f t="shared" si="37"/>
        <v>159</v>
      </c>
      <c r="U79" s="37">
        <f t="shared" si="38"/>
        <v>4724.6</v>
      </c>
      <c r="V79" s="38">
        <v>3</v>
      </c>
      <c r="W79" s="32">
        <v>93</v>
      </c>
      <c r="X79" s="33">
        <v>43</v>
      </c>
      <c r="Y79" s="34">
        <v>1352.65</v>
      </c>
      <c r="Z79" s="41">
        <f t="shared" si="42"/>
        <v>46</v>
      </c>
      <c r="AA79" s="141">
        <f t="shared" si="39"/>
        <v>1445.65</v>
      </c>
      <c r="AB79" s="211"/>
      <c r="AC79" s="254"/>
    </row>
    <row r="80" ht="30" customHeight="1" spans="1:30">
      <c r="A80" s="36">
        <v>8</v>
      </c>
      <c r="B80" s="142">
        <v>44774</v>
      </c>
      <c r="C80" s="244">
        <f t="shared" si="33"/>
        <v>1655</v>
      </c>
      <c r="D80" s="34">
        <f t="shared" si="34"/>
        <v>52040.15</v>
      </c>
      <c r="E80" s="41">
        <f t="shared" si="40"/>
        <v>3999</v>
      </c>
      <c r="F80" s="141">
        <f t="shared" si="41"/>
        <v>129613.35</v>
      </c>
      <c r="G80" s="36">
        <f t="shared" si="35"/>
        <v>547</v>
      </c>
      <c r="H80" s="117">
        <f t="shared" si="36"/>
        <v>16875.2</v>
      </c>
      <c r="J80" s="41">
        <v>8</v>
      </c>
      <c r="K80" s="30">
        <v>44774</v>
      </c>
      <c r="L80" s="248">
        <v>0</v>
      </c>
      <c r="M80" s="32">
        <v>0</v>
      </c>
      <c r="N80" s="35">
        <v>0</v>
      </c>
      <c r="O80" s="34">
        <v>0</v>
      </c>
      <c r="P80" s="31">
        <v>0</v>
      </c>
      <c r="Q80" s="32">
        <v>0</v>
      </c>
      <c r="R80" s="33">
        <v>332</v>
      </c>
      <c r="S80" s="34">
        <v>9753.6</v>
      </c>
      <c r="T80" s="36">
        <f t="shared" si="37"/>
        <v>332</v>
      </c>
      <c r="U80" s="37">
        <f t="shared" si="38"/>
        <v>9753.6</v>
      </c>
      <c r="V80" s="38">
        <v>0</v>
      </c>
      <c r="W80" s="32">
        <v>0</v>
      </c>
      <c r="X80" s="33">
        <v>166</v>
      </c>
      <c r="Y80" s="34">
        <v>5186.35</v>
      </c>
      <c r="Z80" s="41">
        <f t="shared" si="42"/>
        <v>166</v>
      </c>
      <c r="AA80" s="141">
        <f t="shared" si="39"/>
        <v>5186.35</v>
      </c>
      <c r="AB80" s="211"/>
      <c r="AC80" s="254"/>
    </row>
    <row r="81" ht="30" customHeight="1" spans="1:29">
      <c r="A81" s="36">
        <v>9</v>
      </c>
      <c r="B81" s="142">
        <v>44805</v>
      </c>
      <c r="C81" s="244">
        <f t="shared" si="33"/>
        <v>1923</v>
      </c>
      <c r="D81" s="34">
        <f t="shared" si="34"/>
        <v>58652.55</v>
      </c>
      <c r="E81" s="41">
        <f t="shared" si="40"/>
        <v>4431</v>
      </c>
      <c r="F81" s="141">
        <f t="shared" si="41"/>
        <v>139156</v>
      </c>
      <c r="G81" s="36">
        <f t="shared" si="35"/>
        <v>633</v>
      </c>
      <c r="H81" s="117">
        <f t="shared" si="36"/>
        <v>19352.95</v>
      </c>
      <c r="J81" s="41">
        <v>9</v>
      </c>
      <c r="K81" s="30">
        <v>44805</v>
      </c>
      <c r="L81" s="249">
        <v>0</v>
      </c>
      <c r="M81" s="32">
        <v>0</v>
      </c>
      <c r="N81" s="35">
        <v>0</v>
      </c>
      <c r="O81" s="34">
        <v>0</v>
      </c>
      <c r="P81" s="31">
        <v>17</v>
      </c>
      <c r="Q81" s="32">
        <v>488.75</v>
      </c>
      <c r="R81" s="33">
        <v>707</v>
      </c>
      <c r="S81" s="34">
        <v>21168.95</v>
      </c>
      <c r="T81" s="36">
        <f t="shared" si="37"/>
        <v>724</v>
      </c>
      <c r="U81" s="37">
        <f t="shared" si="38"/>
        <v>21657.7</v>
      </c>
      <c r="V81" s="249">
        <v>0</v>
      </c>
      <c r="W81" s="49">
        <v>0</v>
      </c>
      <c r="X81" s="33">
        <v>298</v>
      </c>
      <c r="Y81" s="34">
        <v>9264.05</v>
      </c>
      <c r="Z81" s="41">
        <f t="shared" si="42"/>
        <v>298</v>
      </c>
      <c r="AA81" s="141">
        <f t="shared" si="39"/>
        <v>9264.05</v>
      </c>
      <c r="AB81" s="211"/>
      <c r="AC81" s="254"/>
    </row>
    <row r="82" ht="30" customHeight="1" spans="1:29">
      <c r="A82" s="36">
        <v>10</v>
      </c>
      <c r="B82" s="142">
        <v>44835</v>
      </c>
      <c r="C82" s="244">
        <f t="shared" si="33"/>
        <v>1163</v>
      </c>
      <c r="D82" s="34">
        <f t="shared" si="34"/>
        <v>36563.75</v>
      </c>
      <c r="E82" s="41">
        <f t="shared" si="40"/>
        <v>2875</v>
      </c>
      <c r="F82" s="141">
        <f t="shared" si="41"/>
        <v>90642.15</v>
      </c>
      <c r="G82" s="36">
        <f t="shared" si="35"/>
        <v>496</v>
      </c>
      <c r="H82" s="117">
        <f t="shared" si="36"/>
        <v>15360.45</v>
      </c>
      <c r="J82" s="41">
        <v>10</v>
      </c>
      <c r="K82" s="30">
        <v>44835</v>
      </c>
      <c r="L82" s="249">
        <v>0</v>
      </c>
      <c r="M82" s="32">
        <v>0</v>
      </c>
      <c r="N82" s="35">
        <v>0</v>
      </c>
      <c r="O82" s="34">
        <v>0</v>
      </c>
      <c r="P82" s="31">
        <v>114</v>
      </c>
      <c r="Q82" s="32">
        <v>3444.5</v>
      </c>
      <c r="R82" s="33">
        <v>298</v>
      </c>
      <c r="S82" s="34">
        <v>9038.6</v>
      </c>
      <c r="T82" s="36">
        <f t="shared" si="37"/>
        <v>412</v>
      </c>
      <c r="U82" s="37">
        <f t="shared" si="38"/>
        <v>12483.1</v>
      </c>
      <c r="V82" s="38">
        <v>229</v>
      </c>
      <c r="W82" s="32">
        <v>7085</v>
      </c>
      <c r="X82" s="33">
        <v>283</v>
      </c>
      <c r="Y82" s="34">
        <v>8760.45</v>
      </c>
      <c r="Z82" s="41">
        <f t="shared" si="42"/>
        <v>512</v>
      </c>
      <c r="AA82" s="141">
        <f t="shared" si="39"/>
        <v>15845.45</v>
      </c>
      <c r="AB82" s="216"/>
      <c r="AC82" s="254"/>
    </row>
    <row r="83" ht="30" customHeight="1" spans="1:29">
      <c r="A83" s="36">
        <v>11</v>
      </c>
      <c r="B83" s="142">
        <v>44866</v>
      </c>
      <c r="C83" s="244">
        <f t="shared" si="33"/>
        <v>1326</v>
      </c>
      <c r="D83" s="34">
        <f t="shared" si="34"/>
        <v>41338.4</v>
      </c>
      <c r="E83" s="41">
        <f t="shared" si="40"/>
        <v>2911</v>
      </c>
      <c r="F83" s="141">
        <f t="shared" si="41"/>
        <v>93030.9</v>
      </c>
      <c r="G83" s="36">
        <f t="shared" si="35"/>
        <v>280</v>
      </c>
      <c r="H83" s="117">
        <f t="shared" si="36"/>
        <v>8683.4</v>
      </c>
      <c r="J83" s="41">
        <v>11</v>
      </c>
      <c r="K83" s="30">
        <v>44866</v>
      </c>
      <c r="L83" s="249">
        <v>0</v>
      </c>
      <c r="M83" s="32">
        <v>0</v>
      </c>
      <c r="N83" s="35">
        <v>0</v>
      </c>
      <c r="O83" s="34">
        <v>0</v>
      </c>
      <c r="P83" s="36">
        <v>0</v>
      </c>
      <c r="Q83" s="32">
        <v>0</v>
      </c>
      <c r="R83" s="33">
        <v>385</v>
      </c>
      <c r="S83" s="34">
        <v>11390.05</v>
      </c>
      <c r="T83" s="36">
        <f t="shared" si="37"/>
        <v>385</v>
      </c>
      <c r="U83" s="37">
        <f t="shared" si="38"/>
        <v>11390.05</v>
      </c>
      <c r="V83" s="38">
        <v>15</v>
      </c>
      <c r="W83" s="32">
        <v>459.85</v>
      </c>
      <c r="X83" s="33">
        <v>368</v>
      </c>
      <c r="Y83" s="34">
        <v>11325.5</v>
      </c>
      <c r="Z83" s="41">
        <f t="shared" si="42"/>
        <v>383</v>
      </c>
      <c r="AA83" s="141">
        <f t="shared" si="39"/>
        <v>11785.35</v>
      </c>
      <c r="AB83" s="216"/>
      <c r="AC83" s="254"/>
    </row>
    <row r="84" ht="30" customHeight="1" spans="1:29">
      <c r="A84" s="36">
        <v>12</v>
      </c>
      <c r="B84" s="142">
        <v>44896</v>
      </c>
      <c r="C84" s="244">
        <f t="shared" si="33"/>
        <v>1364</v>
      </c>
      <c r="D84" s="34">
        <f t="shared" si="34"/>
        <v>43356.05</v>
      </c>
      <c r="E84" s="41">
        <f t="shared" si="40"/>
        <v>3294</v>
      </c>
      <c r="F84" s="141">
        <f t="shared" si="41"/>
        <v>107182.55</v>
      </c>
      <c r="G84" s="36">
        <f t="shared" si="35"/>
        <v>546</v>
      </c>
      <c r="H84" s="117">
        <f t="shared" si="36"/>
        <v>17692.5</v>
      </c>
      <c r="J84" s="41">
        <v>12</v>
      </c>
      <c r="K84" s="30">
        <v>44896</v>
      </c>
      <c r="L84" s="249">
        <v>0</v>
      </c>
      <c r="M84" s="32">
        <v>0</v>
      </c>
      <c r="N84" s="35">
        <v>0</v>
      </c>
      <c r="O84" s="34">
        <v>0</v>
      </c>
      <c r="P84" s="36">
        <v>0</v>
      </c>
      <c r="Q84" s="32">
        <v>0</v>
      </c>
      <c r="R84" s="33">
        <v>283</v>
      </c>
      <c r="S84" s="34">
        <v>8715.7</v>
      </c>
      <c r="T84" s="36">
        <f t="shared" si="37"/>
        <v>283</v>
      </c>
      <c r="U84" s="37">
        <f t="shared" si="38"/>
        <v>8715.7</v>
      </c>
      <c r="V84" s="38">
        <v>16</v>
      </c>
      <c r="W84" s="32">
        <v>492.7</v>
      </c>
      <c r="X84" s="33">
        <v>477</v>
      </c>
      <c r="Y84" s="34">
        <v>14690.4</v>
      </c>
      <c r="Z84" s="41">
        <f t="shared" si="42"/>
        <v>493</v>
      </c>
      <c r="AA84" s="141">
        <f t="shared" si="39"/>
        <v>15183.1</v>
      </c>
      <c r="AB84" s="216"/>
      <c r="AC84" s="254"/>
    </row>
    <row r="85" ht="30" customHeight="1" spans="1:29">
      <c r="A85" s="54"/>
      <c r="B85" s="62" t="s">
        <v>25</v>
      </c>
      <c r="C85" s="247">
        <f t="shared" ref="C85:H85" si="43">SUM(C73:C84)</f>
        <v>18631</v>
      </c>
      <c r="D85" s="58">
        <f t="shared" si="43"/>
        <v>571954.85</v>
      </c>
      <c r="E85" s="54">
        <f t="shared" si="43"/>
        <v>34723</v>
      </c>
      <c r="F85" s="150">
        <f t="shared" si="43"/>
        <v>1138840.55</v>
      </c>
      <c r="G85" s="54">
        <f t="shared" si="43"/>
        <v>4475</v>
      </c>
      <c r="H85" s="136">
        <f t="shared" si="43"/>
        <v>140357</v>
      </c>
      <c r="J85" s="54"/>
      <c r="K85" s="55" t="s">
        <v>25</v>
      </c>
      <c r="L85" s="60">
        <f t="shared" ref="L85:AC85" si="44">SUM(L73:L84)</f>
        <v>0</v>
      </c>
      <c r="M85" s="56">
        <f t="shared" si="44"/>
        <v>0</v>
      </c>
      <c r="N85" s="57">
        <f t="shared" si="44"/>
        <v>0</v>
      </c>
      <c r="O85" s="58">
        <f t="shared" si="44"/>
        <v>0</v>
      </c>
      <c r="P85" s="54">
        <f t="shared" si="44"/>
        <v>234</v>
      </c>
      <c r="Q85" s="56">
        <f t="shared" si="44"/>
        <v>7009.25</v>
      </c>
      <c r="R85" s="57">
        <f t="shared" si="44"/>
        <v>2951</v>
      </c>
      <c r="S85" s="58">
        <f t="shared" si="44"/>
        <v>87329.8</v>
      </c>
      <c r="T85" s="54">
        <f t="shared" si="44"/>
        <v>3185</v>
      </c>
      <c r="U85" s="59">
        <f t="shared" si="44"/>
        <v>94339.05</v>
      </c>
      <c r="V85" s="60">
        <f t="shared" si="44"/>
        <v>304</v>
      </c>
      <c r="W85" s="61">
        <f t="shared" si="44"/>
        <v>9410.05</v>
      </c>
      <c r="X85" s="62">
        <f t="shared" si="44"/>
        <v>1982</v>
      </c>
      <c r="Y85" s="58">
        <f t="shared" si="44"/>
        <v>61509.9</v>
      </c>
      <c r="Z85" s="54">
        <f t="shared" si="44"/>
        <v>2286</v>
      </c>
      <c r="AA85" s="150">
        <f t="shared" si="44"/>
        <v>70919.95</v>
      </c>
      <c r="AB85" s="216"/>
      <c r="AC85" s="254"/>
    </row>
    <row r="86" ht="32" customHeight="1"/>
    <row r="87" ht="47.25" spans="1:29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38" t="s">
        <v>113</v>
      </c>
      <c r="R87" s="138"/>
      <c r="S87" s="138"/>
      <c r="T87" s="138"/>
      <c r="U87" s="138"/>
      <c r="V87" s="138"/>
      <c r="W87" s="138"/>
      <c r="X87" s="138"/>
      <c r="Y87" s="138"/>
    </row>
    <row r="88" ht="40" customHeight="1" spans="1:29">
      <c r="A88" s="4" t="s">
        <v>1</v>
      </c>
      <c r="B88" s="6" t="s">
        <v>2</v>
      </c>
      <c r="C88" s="6" t="s">
        <v>114</v>
      </c>
      <c r="D88" s="6"/>
      <c r="E88" s="6" t="s">
        <v>115</v>
      </c>
      <c r="F88" s="6"/>
      <c r="G88" s="13" t="s">
        <v>116</v>
      </c>
      <c r="H88" s="13"/>
      <c r="I88" s="6" t="s">
        <v>32</v>
      </c>
      <c r="J88" s="6"/>
      <c r="K88" s="6" t="s">
        <v>33</v>
      </c>
      <c r="L88" s="6"/>
      <c r="M88" s="195" t="s">
        <v>34</v>
      </c>
      <c r="N88" s="195"/>
      <c r="O88" s="255" t="s">
        <v>21</v>
      </c>
      <c r="Q88" s="4" t="s">
        <v>1</v>
      </c>
      <c r="R88" s="6" t="s">
        <v>2</v>
      </c>
      <c r="S88" s="6" t="s">
        <v>117</v>
      </c>
      <c r="T88" s="6"/>
      <c r="U88" s="6" t="s">
        <v>118</v>
      </c>
      <c r="V88" s="6"/>
      <c r="W88" s="195" t="s">
        <v>119</v>
      </c>
      <c r="X88" s="196"/>
      <c r="Y88" s="256" t="s">
        <v>21</v>
      </c>
    </row>
    <row r="89" ht="38.25" spans="1:29">
      <c r="A89" s="18"/>
      <c r="B89" s="19"/>
      <c r="C89" s="19" t="s">
        <v>9</v>
      </c>
      <c r="D89" s="19" t="s">
        <v>10</v>
      </c>
      <c r="E89" s="19" t="s">
        <v>9</v>
      </c>
      <c r="F89" s="19" t="s">
        <v>10</v>
      </c>
      <c r="G89" s="26" t="s">
        <v>22</v>
      </c>
      <c r="H89" s="26" t="s">
        <v>23</v>
      </c>
      <c r="I89" s="19" t="s">
        <v>9</v>
      </c>
      <c r="J89" s="19" t="s">
        <v>10</v>
      </c>
      <c r="K89" s="19" t="s">
        <v>9</v>
      </c>
      <c r="L89" s="19" t="s">
        <v>10</v>
      </c>
      <c r="M89" s="197" t="s">
        <v>22</v>
      </c>
      <c r="N89" s="197" t="s">
        <v>23</v>
      </c>
      <c r="O89" s="257"/>
      <c r="Q89" s="18"/>
      <c r="R89" s="19"/>
      <c r="S89" s="19" t="s">
        <v>9</v>
      </c>
      <c r="T89" s="19" t="s">
        <v>10</v>
      </c>
      <c r="U89" s="19" t="s">
        <v>9</v>
      </c>
      <c r="V89" s="19" t="s">
        <v>10</v>
      </c>
      <c r="W89" s="197" t="s">
        <v>22</v>
      </c>
      <c r="X89" s="198" t="s">
        <v>23</v>
      </c>
      <c r="Y89" s="258"/>
    </row>
    <row r="90" ht="30" customHeight="1" spans="1:29">
      <c r="A90" s="41">
        <v>1</v>
      </c>
      <c r="B90" s="142">
        <v>44562</v>
      </c>
      <c r="C90" s="33">
        <v>5</v>
      </c>
      <c r="D90" s="32">
        <v>156.75</v>
      </c>
      <c r="E90" s="33">
        <v>6</v>
      </c>
      <c r="F90" s="32">
        <v>183.7</v>
      </c>
      <c r="G90" s="199">
        <f>C90+E90</f>
        <v>11</v>
      </c>
      <c r="H90" s="32">
        <f>D90+F90</f>
        <v>340.45</v>
      </c>
      <c r="I90" s="33">
        <v>62</v>
      </c>
      <c r="J90" s="32">
        <v>2020.85</v>
      </c>
      <c r="K90" s="33">
        <v>69</v>
      </c>
      <c r="L90" s="32">
        <v>2222.8</v>
      </c>
      <c r="M90" s="199">
        <f>I90+K90</f>
        <v>131</v>
      </c>
      <c r="N90" s="32">
        <f>J90+L90</f>
        <v>4243.65</v>
      </c>
      <c r="O90" s="259" t="s">
        <v>120</v>
      </c>
      <c r="Q90" s="36">
        <v>1</v>
      </c>
      <c r="R90" s="142">
        <v>44562</v>
      </c>
      <c r="S90" s="33">
        <v>6</v>
      </c>
      <c r="T90" s="32">
        <v>184.65</v>
      </c>
      <c r="U90" s="33">
        <v>2</v>
      </c>
      <c r="V90" s="32">
        <v>60.95</v>
      </c>
      <c r="W90" s="199">
        <f>S90+U90</f>
        <v>8</v>
      </c>
      <c r="X90" s="143">
        <f>T90+V90</f>
        <v>245.6</v>
      </c>
      <c r="Y90" s="260" t="s">
        <v>121</v>
      </c>
    </row>
    <row r="91" ht="30" customHeight="1" spans="1:29">
      <c r="A91" s="41">
        <v>2</v>
      </c>
      <c r="B91" s="142">
        <v>44593</v>
      </c>
      <c r="C91" s="199" t="s">
        <v>122</v>
      </c>
      <c r="D91" s="32" t="s">
        <v>122</v>
      </c>
      <c r="E91" s="35" t="s">
        <v>122</v>
      </c>
      <c r="F91" s="32" t="s">
        <v>122</v>
      </c>
      <c r="G91" s="199">
        <v>0</v>
      </c>
      <c r="H91" s="32">
        <v>0</v>
      </c>
      <c r="I91" s="199" t="s">
        <v>122</v>
      </c>
      <c r="J91" s="49" t="s">
        <v>122</v>
      </c>
      <c r="K91" s="199" t="s">
        <v>122</v>
      </c>
      <c r="L91" s="32" t="s">
        <v>122</v>
      </c>
      <c r="M91" s="199">
        <v>0</v>
      </c>
      <c r="N91" s="32">
        <v>0</v>
      </c>
      <c r="O91" s="259"/>
      <c r="Q91" s="36">
        <v>2</v>
      </c>
      <c r="R91" s="142">
        <v>44593</v>
      </c>
      <c r="S91" s="35" t="s">
        <v>122</v>
      </c>
      <c r="T91" s="32" t="s">
        <v>122</v>
      </c>
      <c r="U91" s="35" t="s">
        <v>122</v>
      </c>
      <c r="V91" s="32" t="s">
        <v>122</v>
      </c>
      <c r="W91" s="199">
        <v>0</v>
      </c>
      <c r="X91" s="143">
        <v>0</v>
      </c>
      <c r="Y91" s="261"/>
    </row>
    <row r="92" ht="30" customHeight="1" spans="1:29">
      <c r="A92" s="41">
        <v>3</v>
      </c>
      <c r="B92" s="142">
        <v>44621</v>
      </c>
      <c r="C92" s="199" t="s">
        <v>122</v>
      </c>
      <c r="D92" s="32" t="s">
        <v>122</v>
      </c>
      <c r="E92" s="35" t="s">
        <v>122</v>
      </c>
      <c r="F92" s="32" t="s">
        <v>122</v>
      </c>
      <c r="G92" s="199">
        <v>0</v>
      </c>
      <c r="H92" s="32">
        <v>0</v>
      </c>
      <c r="I92" s="199" t="s">
        <v>122</v>
      </c>
      <c r="J92" s="49" t="s">
        <v>122</v>
      </c>
      <c r="K92" s="199" t="s">
        <v>122</v>
      </c>
      <c r="L92" s="32" t="s">
        <v>122</v>
      </c>
      <c r="M92" s="199">
        <v>0</v>
      </c>
      <c r="N92" s="32">
        <v>0</v>
      </c>
      <c r="O92" s="259"/>
      <c r="Q92" s="36">
        <v>3</v>
      </c>
      <c r="R92" s="142">
        <v>44621</v>
      </c>
      <c r="S92" s="35" t="s">
        <v>122</v>
      </c>
      <c r="T92" s="32" t="s">
        <v>122</v>
      </c>
      <c r="U92" s="35" t="s">
        <v>122</v>
      </c>
      <c r="V92" s="32" t="s">
        <v>122</v>
      </c>
      <c r="W92" s="199">
        <v>0</v>
      </c>
      <c r="X92" s="143">
        <v>0</v>
      </c>
      <c r="Y92" s="261"/>
    </row>
    <row r="93" ht="30" customHeight="1" spans="1:29">
      <c r="A93" s="41">
        <v>4</v>
      </c>
      <c r="B93" s="142">
        <v>44652</v>
      </c>
      <c r="C93" s="33" t="s">
        <v>122</v>
      </c>
      <c r="D93" s="32" t="s">
        <v>122</v>
      </c>
      <c r="E93" s="33" t="s">
        <v>122</v>
      </c>
      <c r="F93" s="32" t="s">
        <v>122</v>
      </c>
      <c r="G93" s="199">
        <v>0</v>
      </c>
      <c r="H93" s="32">
        <v>0</v>
      </c>
      <c r="I93" s="33" t="s">
        <v>122</v>
      </c>
      <c r="J93" s="32" t="s">
        <v>122</v>
      </c>
      <c r="K93" s="33" t="s">
        <v>122</v>
      </c>
      <c r="L93" s="32" t="s">
        <v>122</v>
      </c>
      <c r="M93" s="199">
        <v>0</v>
      </c>
      <c r="N93" s="32">
        <v>0</v>
      </c>
      <c r="O93" s="259"/>
      <c r="Q93" s="36">
        <v>4</v>
      </c>
      <c r="R93" s="142">
        <v>44652</v>
      </c>
      <c r="S93" s="33" t="s">
        <v>122</v>
      </c>
      <c r="T93" s="32" t="s">
        <v>122</v>
      </c>
      <c r="U93" s="33" t="s">
        <v>122</v>
      </c>
      <c r="V93" s="32" t="s">
        <v>122</v>
      </c>
      <c r="W93" s="199">
        <v>0</v>
      </c>
      <c r="X93" s="143">
        <v>0</v>
      </c>
      <c r="Y93" s="261"/>
    </row>
    <row r="94" ht="30" customHeight="1" spans="1:29">
      <c r="A94" s="41">
        <v>5</v>
      </c>
      <c r="B94" s="142">
        <v>44682</v>
      </c>
      <c r="C94" s="33" t="s">
        <v>122</v>
      </c>
      <c r="D94" s="32" t="s">
        <v>122</v>
      </c>
      <c r="E94" s="35" t="s">
        <v>122</v>
      </c>
      <c r="F94" s="32" t="s">
        <v>122</v>
      </c>
      <c r="G94" s="199">
        <v>0</v>
      </c>
      <c r="H94" s="32">
        <v>0</v>
      </c>
      <c r="I94" s="33" t="s">
        <v>122</v>
      </c>
      <c r="J94" s="32" t="s">
        <v>122</v>
      </c>
      <c r="K94" s="199" t="s">
        <v>122</v>
      </c>
      <c r="L94" s="32" t="s">
        <v>122</v>
      </c>
      <c r="M94" s="199">
        <v>0</v>
      </c>
      <c r="N94" s="32">
        <v>0</v>
      </c>
      <c r="O94" s="259"/>
      <c r="Q94" s="36">
        <v>5</v>
      </c>
      <c r="R94" s="142">
        <v>44682</v>
      </c>
      <c r="S94" s="33" t="s">
        <v>122</v>
      </c>
      <c r="T94" s="32" t="s">
        <v>122</v>
      </c>
      <c r="U94" s="33" t="s">
        <v>122</v>
      </c>
      <c r="V94" s="32" t="s">
        <v>122</v>
      </c>
      <c r="W94" s="199">
        <v>0</v>
      </c>
      <c r="X94" s="143">
        <v>0</v>
      </c>
      <c r="Y94" s="261"/>
    </row>
    <row r="95" ht="30" customHeight="1" spans="1:29">
      <c r="A95" s="41">
        <v>6</v>
      </c>
      <c r="B95" s="142">
        <v>44713</v>
      </c>
      <c r="C95" s="33" t="s">
        <v>122</v>
      </c>
      <c r="D95" s="32" t="s">
        <v>122</v>
      </c>
      <c r="E95" s="33" t="s">
        <v>122</v>
      </c>
      <c r="F95" s="32" t="s">
        <v>122</v>
      </c>
      <c r="G95" s="199">
        <v>0</v>
      </c>
      <c r="H95" s="32">
        <v>0</v>
      </c>
      <c r="I95" s="33" t="s">
        <v>122</v>
      </c>
      <c r="J95" s="32" t="s">
        <v>122</v>
      </c>
      <c r="K95" s="33" t="s">
        <v>122</v>
      </c>
      <c r="L95" s="32" t="s">
        <v>122</v>
      </c>
      <c r="M95" s="199">
        <v>0</v>
      </c>
      <c r="N95" s="32">
        <v>0</v>
      </c>
      <c r="O95" s="259"/>
      <c r="Q95" s="36">
        <v>6</v>
      </c>
      <c r="R95" s="142">
        <v>44713</v>
      </c>
      <c r="S95" s="35" t="s">
        <v>122</v>
      </c>
      <c r="T95" s="32" t="s">
        <v>122</v>
      </c>
      <c r="U95" s="33" t="s">
        <v>122</v>
      </c>
      <c r="V95" s="32" t="s">
        <v>122</v>
      </c>
      <c r="W95" s="199">
        <v>0</v>
      </c>
      <c r="X95" s="143">
        <v>0</v>
      </c>
      <c r="Y95" s="261"/>
    </row>
    <row r="96" ht="30" customHeight="1" spans="1:29">
      <c r="A96" s="41">
        <v>7</v>
      </c>
      <c r="B96" s="142">
        <v>44743</v>
      </c>
      <c r="C96" s="33" t="s">
        <v>122</v>
      </c>
      <c r="D96" s="32" t="s">
        <v>122</v>
      </c>
      <c r="E96" s="33" t="s">
        <v>122</v>
      </c>
      <c r="F96" s="32" t="s">
        <v>122</v>
      </c>
      <c r="G96" s="199">
        <v>0</v>
      </c>
      <c r="H96" s="32">
        <v>0</v>
      </c>
      <c r="I96" s="33" t="s">
        <v>122</v>
      </c>
      <c r="J96" s="32" t="s">
        <v>122</v>
      </c>
      <c r="K96" s="33" t="s">
        <v>122</v>
      </c>
      <c r="L96" s="32" t="s">
        <v>122</v>
      </c>
      <c r="M96" s="199">
        <v>0</v>
      </c>
      <c r="N96" s="32">
        <v>0</v>
      </c>
      <c r="O96" s="259"/>
      <c r="Q96" s="36">
        <v>7</v>
      </c>
      <c r="R96" s="142">
        <v>44743</v>
      </c>
      <c r="S96" s="33" t="s">
        <v>122</v>
      </c>
      <c r="T96" s="32" t="s">
        <v>122</v>
      </c>
      <c r="U96" s="33" t="s">
        <v>122</v>
      </c>
      <c r="V96" s="32" t="s">
        <v>122</v>
      </c>
      <c r="W96" s="199">
        <v>0</v>
      </c>
      <c r="X96" s="143">
        <v>0</v>
      </c>
      <c r="Y96" s="261"/>
    </row>
    <row r="97" ht="30" customHeight="1" spans="1:25">
      <c r="A97" s="41">
        <v>8</v>
      </c>
      <c r="B97" s="142">
        <v>44774</v>
      </c>
      <c r="C97" s="33" t="s">
        <v>122</v>
      </c>
      <c r="D97" s="32" t="s">
        <v>122</v>
      </c>
      <c r="E97" s="35" t="s">
        <v>122</v>
      </c>
      <c r="F97" s="32" t="s">
        <v>122</v>
      </c>
      <c r="G97" s="199">
        <v>0</v>
      </c>
      <c r="H97" s="32">
        <v>0</v>
      </c>
      <c r="I97" s="33" t="s">
        <v>122</v>
      </c>
      <c r="J97" s="32" t="s">
        <v>122</v>
      </c>
      <c r="K97" s="199" t="s">
        <v>122</v>
      </c>
      <c r="L97" s="32" t="s">
        <v>122</v>
      </c>
      <c r="M97" s="199">
        <v>0</v>
      </c>
      <c r="N97" s="32">
        <v>0</v>
      </c>
      <c r="O97" s="259"/>
      <c r="Q97" s="36">
        <v>8</v>
      </c>
      <c r="R97" s="142">
        <v>44774</v>
      </c>
      <c r="S97" s="35" t="s">
        <v>122</v>
      </c>
      <c r="T97" s="32" t="s">
        <v>122</v>
      </c>
      <c r="U97" s="33" t="s">
        <v>122</v>
      </c>
      <c r="V97" s="32" t="s">
        <v>122</v>
      </c>
      <c r="W97" s="199">
        <v>0</v>
      </c>
      <c r="X97" s="143">
        <v>0</v>
      </c>
      <c r="Y97" s="261"/>
    </row>
    <row r="98" ht="30" customHeight="1" spans="1:25">
      <c r="A98" s="41">
        <v>9</v>
      </c>
      <c r="B98" s="142">
        <v>44805</v>
      </c>
      <c r="C98" s="199" t="s">
        <v>122</v>
      </c>
      <c r="D98" s="32" t="s">
        <v>122</v>
      </c>
      <c r="E98" s="35" t="s">
        <v>122</v>
      </c>
      <c r="F98" s="32" t="s">
        <v>122</v>
      </c>
      <c r="G98" s="199">
        <v>0</v>
      </c>
      <c r="H98" s="32">
        <v>0</v>
      </c>
      <c r="I98" s="199" t="s">
        <v>122</v>
      </c>
      <c r="J98" s="49" t="s">
        <v>122</v>
      </c>
      <c r="K98" s="199" t="s">
        <v>122</v>
      </c>
      <c r="L98" s="32" t="s">
        <v>122</v>
      </c>
      <c r="M98" s="199">
        <v>0</v>
      </c>
      <c r="N98" s="32">
        <v>0</v>
      </c>
      <c r="O98" s="259"/>
      <c r="Q98" s="36">
        <v>9</v>
      </c>
      <c r="R98" s="142">
        <v>44805</v>
      </c>
      <c r="S98" s="35" t="s">
        <v>122</v>
      </c>
      <c r="T98" s="32" t="s">
        <v>122</v>
      </c>
      <c r="U98" s="35" t="s">
        <v>122</v>
      </c>
      <c r="V98" s="49" t="s">
        <v>122</v>
      </c>
      <c r="W98" s="199">
        <v>0</v>
      </c>
      <c r="X98" s="143">
        <v>0</v>
      </c>
      <c r="Y98" s="261"/>
    </row>
    <row r="99" ht="30" customHeight="1" spans="1:25">
      <c r="A99" s="41">
        <v>10</v>
      </c>
      <c r="B99" s="142">
        <v>44835</v>
      </c>
      <c r="C99" s="199" t="s">
        <v>122</v>
      </c>
      <c r="D99" s="32" t="s">
        <v>122</v>
      </c>
      <c r="E99" s="35" t="s">
        <v>122</v>
      </c>
      <c r="F99" s="32" t="s">
        <v>122</v>
      </c>
      <c r="G99" s="199">
        <v>0</v>
      </c>
      <c r="H99" s="32">
        <v>0</v>
      </c>
      <c r="I99" s="199" t="s">
        <v>122</v>
      </c>
      <c r="J99" s="32" t="s">
        <v>122</v>
      </c>
      <c r="K99" s="199" t="s">
        <v>122</v>
      </c>
      <c r="L99" s="32" t="s">
        <v>122</v>
      </c>
      <c r="M99" s="199">
        <v>0</v>
      </c>
      <c r="N99" s="32">
        <v>0</v>
      </c>
      <c r="O99" s="259"/>
      <c r="Q99" s="36">
        <v>10</v>
      </c>
      <c r="R99" s="142">
        <v>44835</v>
      </c>
      <c r="S99" s="35" t="s">
        <v>122</v>
      </c>
      <c r="T99" s="32" t="s">
        <v>122</v>
      </c>
      <c r="U99" s="35" t="s">
        <v>122</v>
      </c>
      <c r="V99" s="32" t="s">
        <v>122</v>
      </c>
      <c r="W99" s="199">
        <v>0</v>
      </c>
      <c r="X99" s="143">
        <v>0</v>
      </c>
      <c r="Y99" s="261"/>
    </row>
    <row r="100" ht="30" customHeight="1" spans="1:25">
      <c r="A100" s="41">
        <v>11</v>
      </c>
      <c r="B100" s="142">
        <v>44866</v>
      </c>
      <c r="C100" s="199" t="s">
        <v>122</v>
      </c>
      <c r="D100" s="32" t="s">
        <v>122</v>
      </c>
      <c r="E100" s="35" t="s">
        <v>122</v>
      </c>
      <c r="F100" s="32" t="s">
        <v>122</v>
      </c>
      <c r="G100" s="199">
        <v>0</v>
      </c>
      <c r="H100" s="32">
        <v>0</v>
      </c>
      <c r="I100" s="199" t="s">
        <v>122</v>
      </c>
      <c r="J100" s="32" t="s">
        <v>122</v>
      </c>
      <c r="K100" s="199" t="s">
        <v>122</v>
      </c>
      <c r="L100" s="32" t="s">
        <v>122</v>
      </c>
      <c r="M100" s="199">
        <v>0</v>
      </c>
      <c r="N100" s="32">
        <v>0</v>
      </c>
      <c r="O100" s="259"/>
      <c r="Q100" s="36">
        <v>11</v>
      </c>
      <c r="R100" s="142">
        <v>44866</v>
      </c>
      <c r="S100" s="35" t="s">
        <v>122</v>
      </c>
      <c r="T100" s="32" t="s">
        <v>122</v>
      </c>
      <c r="U100" s="35" t="s">
        <v>122</v>
      </c>
      <c r="V100" s="32" t="s">
        <v>122</v>
      </c>
      <c r="W100" s="199">
        <v>0</v>
      </c>
      <c r="X100" s="143">
        <v>0</v>
      </c>
      <c r="Y100" s="261"/>
    </row>
    <row r="101" ht="30" customHeight="1" spans="1:25">
      <c r="A101" s="41">
        <v>12</v>
      </c>
      <c r="B101" s="142">
        <v>44896</v>
      </c>
      <c r="C101" s="199" t="s">
        <v>122</v>
      </c>
      <c r="D101" s="32" t="s">
        <v>122</v>
      </c>
      <c r="E101" s="35" t="s">
        <v>122</v>
      </c>
      <c r="F101" s="32" t="s">
        <v>122</v>
      </c>
      <c r="G101" s="199">
        <v>0</v>
      </c>
      <c r="H101" s="32">
        <v>0</v>
      </c>
      <c r="I101" s="199" t="s">
        <v>122</v>
      </c>
      <c r="J101" s="49" t="s">
        <v>122</v>
      </c>
      <c r="K101" s="199" t="s">
        <v>122</v>
      </c>
      <c r="L101" s="32" t="s">
        <v>122</v>
      </c>
      <c r="M101" s="199">
        <v>0</v>
      </c>
      <c r="N101" s="32">
        <v>0</v>
      </c>
      <c r="O101" s="259"/>
      <c r="Q101" s="36">
        <v>12</v>
      </c>
      <c r="R101" s="142">
        <v>44896</v>
      </c>
      <c r="S101" s="35" t="s">
        <v>122</v>
      </c>
      <c r="T101" s="32" t="s">
        <v>122</v>
      </c>
      <c r="U101" s="35" t="s">
        <v>122</v>
      </c>
      <c r="V101" s="32" t="s">
        <v>122</v>
      </c>
      <c r="W101" s="199">
        <v>0</v>
      </c>
      <c r="X101" s="143">
        <v>0</v>
      </c>
      <c r="Y101" s="261"/>
    </row>
    <row r="102" ht="30" customHeight="1" spans="1:25">
      <c r="A102" s="54"/>
      <c r="B102" s="62" t="s">
        <v>25</v>
      </c>
      <c r="C102" s="62">
        <f t="shared" ref="C102:N102" si="45">SUM(C90:C101)</f>
        <v>5</v>
      </c>
      <c r="D102" s="56">
        <f t="shared" si="45"/>
        <v>156.75</v>
      </c>
      <c r="E102" s="57">
        <f t="shared" si="45"/>
        <v>6</v>
      </c>
      <c r="F102" s="56">
        <f t="shared" si="45"/>
        <v>183.7</v>
      </c>
      <c r="G102" s="62">
        <f t="shared" si="45"/>
        <v>11</v>
      </c>
      <c r="H102" s="56">
        <f t="shared" si="45"/>
        <v>340.45</v>
      </c>
      <c r="I102" s="62">
        <f t="shared" si="45"/>
        <v>62</v>
      </c>
      <c r="J102" s="61">
        <f t="shared" si="45"/>
        <v>2020.85</v>
      </c>
      <c r="K102" s="62">
        <f t="shared" si="45"/>
        <v>69</v>
      </c>
      <c r="L102" s="56">
        <f t="shared" si="45"/>
        <v>2222.8</v>
      </c>
      <c r="M102" s="62">
        <f t="shared" si="45"/>
        <v>131</v>
      </c>
      <c r="N102" s="56">
        <f t="shared" si="45"/>
        <v>4243.65</v>
      </c>
      <c r="O102" s="262"/>
      <c r="Q102" s="54"/>
      <c r="R102" s="62" t="s">
        <v>25</v>
      </c>
      <c r="S102" s="57">
        <f t="shared" ref="S102:X102" si="46">SUM(S90:S101)</f>
        <v>6</v>
      </c>
      <c r="T102" s="56">
        <f t="shared" si="46"/>
        <v>184.65</v>
      </c>
      <c r="U102" s="56">
        <f t="shared" si="46"/>
        <v>2</v>
      </c>
      <c r="V102" s="56">
        <f t="shared" si="46"/>
        <v>60.95</v>
      </c>
      <c r="W102" s="62">
        <f t="shared" si="46"/>
        <v>8</v>
      </c>
      <c r="X102" s="150">
        <f t="shared" si="46"/>
        <v>245.6</v>
      </c>
      <c r="Y102" s="263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20" t="s">
        <v>124</v>
      </c>
      <c r="S1" s="220"/>
      <c r="T1" s="220"/>
      <c r="U1" s="220"/>
      <c r="V1" s="194"/>
      <c r="W1" s="194"/>
      <c r="X1" s="194"/>
      <c r="Y1" s="194"/>
      <c r="Z1" s="194"/>
      <c r="AA1" s="3"/>
      <c r="AB1" s="3"/>
      <c r="AC1" s="3"/>
    </row>
    <row r="2" ht="27" customHeight="1" spans="1:29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12" t="s">
        <v>108</v>
      </c>
      <c r="H2" s="14"/>
      <c r="I2" s="9" t="s">
        <v>109</v>
      </c>
      <c r="J2" s="6"/>
      <c r="K2" s="6" t="s">
        <v>110</v>
      </c>
      <c r="L2" s="5"/>
      <c r="M2" s="221" t="s">
        <v>111</v>
      </c>
      <c r="N2" s="222"/>
      <c r="O2" s="221" t="s">
        <v>125</v>
      </c>
      <c r="P2" s="223"/>
      <c r="R2" s="4" t="s">
        <v>1</v>
      </c>
      <c r="S2" s="6" t="s">
        <v>2</v>
      </c>
      <c r="T2" s="195" t="s">
        <v>80</v>
      </c>
      <c r="U2" s="196"/>
      <c r="V2" s="224" t="s">
        <v>21</v>
      </c>
    </row>
    <row r="3" ht="32" customHeight="1" spans="1:29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5" t="s">
        <v>22</v>
      </c>
      <c r="H3" s="27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25" t="s">
        <v>22</v>
      </c>
      <c r="N3" s="226" t="s">
        <v>23</v>
      </c>
      <c r="O3" s="225" t="s">
        <v>9</v>
      </c>
      <c r="P3" s="227" t="s">
        <v>10</v>
      </c>
      <c r="R3" s="18"/>
      <c r="S3" s="19"/>
      <c r="T3" s="197" t="s">
        <v>22</v>
      </c>
      <c r="U3" s="198" t="s">
        <v>23</v>
      </c>
      <c r="V3" s="228"/>
    </row>
    <row r="4" ht="30" customHeight="1" spans="1:29">
      <c r="A4" s="29">
        <v>1</v>
      </c>
      <c r="B4" s="30">
        <v>44927</v>
      </c>
      <c r="C4" s="31">
        <v>46</v>
      </c>
      <c r="D4" s="32">
        <v>1445.5</v>
      </c>
      <c r="E4" s="33">
        <v>396</v>
      </c>
      <c r="F4" s="34">
        <v>12413.5</v>
      </c>
      <c r="G4" s="36">
        <f>C4+E4</f>
        <v>442</v>
      </c>
      <c r="H4" s="37">
        <f>D4+F4</f>
        <v>13859</v>
      </c>
      <c r="I4" s="38">
        <v>40</v>
      </c>
      <c r="J4" s="32">
        <v>1256.5</v>
      </c>
      <c r="K4" s="33">
        <v>991</v>
      </c>
      <c r="L4" s="34">
        <v>30723.25</v>
      </c>
      <c r="M4" s="41">
        <f t="shared" ref="M4:M15" si="0">I4+K4</f>
        <v>1031</v>
      </c>
      <c r="N4" s="40">
        <f>J4+L4</f>
        <v>31979.75</v>
      </c>
      <c r="O4" s="229">
        <v>230</v>
      </c>
      <c r="P4" s="230">
        <v>7083.35</v>
      </c>
      <c r="R4" s="36">
        <v>1</v>
      </c>
      <c r="S4" s="142">
        <v>44927</v>
      </c>
      <c r="T4" s="199">
        <v>2</v>
      </c>
      <c r="U4" s="143">
        <v>76.45</v>
      </c>
      <c r="V4" s="231" t="s">
        <v>126</v>
      </c>
    </row>
    <row r="5" ht="30" customHeight="1" spans="1:29">
      <c r="A5" s="41">
        <v>2</v>
      </c>
      <c r="B5" s="30">
        <v>44958</v>
      </c>
      <c r="C5" s="31">
        <v>315</v>
      </c>
      <c r="D5" s="32">
        <v>9947.6</v>
      </c>
      <c r="E5" s="33">
        <v>606</v>
      </c>
      <c r="F5" s="34">
        <v>19127.5</v>
      </c>
      <c r="G5" s="36">
        <f t="shared" ref="G5:G15" si="1">C5+E5</f>
        <v>921</v>
      </c>
      <c r="H5" s="37">
        <f t="shared" ref="H5:H15" si="2">D5+F5</f>
        <v>29075.1</v>
      </c>
      <c r="I5" s="38">
        <v>485</v>
      </c>
      <c r="J5" s="32">
        <v>15004.55</v>
      </c>
      <c r="K5" s="33">
        <v>1306</v>
      </c>
      <c r="L5" s="34">
        <v>40291.6</v>
      </c>
      <c r="M5" s="41">
        <f t="shared" si="0"/>
        <v>1791</v>
      </c>
      <c r="N5" s="40">
        <f t="shared" ref="N4:N15" si="3">J5+L5</f>
        <v>55296.15</v>
      </c>
      <c r="O5" s="42">
        <v>525</v>
      </c>
      <c r="P5" s="98">
        <v>16100.95</v>
      </c>
      <c r="R5" s="36">
        <v>2</v>
      </c>
      <c r="S5" s="142">
        <v>44958</v>
      </c>
      <c r="T5" s="199">
        <v>0</v>
      </c>
      <c r="U5" s="143">
        <v>0</v>
      </c>
      <c r="V5" s="232"/>
    </row>
    <row r="6" ht="30" customHeight="1" spans="1:29">
      <c r="A6" s="41">
        <v>3</v>
      </c>
      <c r="B6" s="30">
        <v>44986</v>
      </c>
      <c r="C6" s="31">
        <v>152</v>
      </c>
      <c r="D6" s="32">
        <v>4797.15</v>
      </c>
      <c r="E6" s="33">
        <v>653</v>
      </c>
      <c r="F6" s="34">
        <v>20404.5</v>
      </c>
      <c r="G6" s="36">
        <f t="shared" si="1"/>
        <v>805</v>
      </c>
      <c r="H6" s="37">
        <f t="shared" si="2"/>
        <v>25201.65</v>
      </c>
      <c r="I6" s="38">
        <v>619</v>
      </c>
      <c r="J6" s="32">
        <v>19159.5</v>
      </c>
      <c r="K6" s="33">
        <v>1566</v>
      </c>
      <c r="L6" s="34">
        <v>48759.55</v>
      </c>
      <c r="M6" s="41">
        <f t="shared" si="0"/>
        <v>2185</v>
      </c>
      <c r="N6" s="40">
        <f t="shared" si="3"/>
        <v>67919.05</v>
      </c>
      <c r="O6" s="31">
        <v>516</v>
      </c>
      <c r="P6" s="117">
        <v>15939.55</v>
      </c>
      <c r="R6" s="36">
        <v>3</v>
      </c>
      <c r="S6" s="142">
        <v>44986</v>
      </c>
      <c r="T6" s="199">
        <v>0</v>
      </c>
      <c r="U6" s="143">
        <v>0</v>
      </c>
      <c r="V6" s="232"/>
    </row>
    <row r="7" ht="30" customHeight="1" spans="1:29">
      <c r="A7" s="41">
        <v>4</v>
      </c>
      <c r="B7" s="30">
        <v>45017</v>
      </c>
      <c r="C7" s="31">
        <v>474</v>
      </c>
      <c r="D7" s="32">
        <v>15107.75</v>
      </c>
      <c r="E7" s="33">
        <v>26</v>
      </c>
      <c r="F7" s="34">
        <v>818.95</v>
      </c>
      <c r="G7" s="36">
        <f t="shared" si="1"/>
        <v>500</v>
      </c>
      <c r="H7" s="37">
        <f t="shared" si="2"/>
        <v>15926.7</v>
      </c>
      <c r="I7" s="38">
        <v>1119</v>
      </c>
      <c r="J7" s="32">
        <v>34856.65</v>
      </c>
      <c r="K7" s="33">
        <v>59</v>
      </c>
      <c r="L7" s="34">
        <v>1808.55</v>
      </c>
      <c r="M7" s="41">
        <f t="shared" si="0"/>
        <v>1178</v>
      </c>
      <c r="N7" s="40">
        <f t="shared" si="3"/>
        <v>36665.2</v>
      </c>
      <c r="O7" s="31">
        <v>379</v>
      </c>
      <c r="P7" s="117">
        <v>11730.3</v>
      </c>
      <c r="R7" s="36">
        <v>4</v>
      </c>
      <c r="S7" s="142">
        <v>45017</v>
      </c>
      <c r="T7" s="199">
        <v>0</v>
      </c>
      <c r="U7" s="143">
        <v>0</v>
      </c>
      <c r="V7" s="232"/>
    </row>
    <row r="8" ht="30" customHeight="1" spans="1:29">
      <c r="A8" s="41">
        <v>5</v>
      </c>
      <c r="B8" s="30">
        <v>45047</v>
      </c>
      <c r="C8" s="31">
        <v>712</v>
      </c>
      <c r="D8" s="32">
        <v>22427.35</v>
      </c>
      <c r="E8" s="33">
        <v>473</v>
      </c>
      <c r="F8" s="34">
        <v>14860.6</v>
      </c>
      <c r="G8" s="36">
        <f t="shared" si="1"/>
        <v>1185</v>
      </c>
      <c r="H8" s="37">
        <f t="shared" si="2"/>
        <v>37287.95</v>
      </c>
      <c r="I8" s="38">
        <v>583</v>
      </c>
      <c r="J8" s="32">
        <v>18090.4</v>
      </c>
      <c r="K8" s="33">
        <v>213</v>
      </c>
      <c r="L8" s="34">
        <v>6582.65</v>
      </c>
      <c r="M8" s="41">
        <f t="shared" si="0"/>
        <v>796</v>
      </c>
      <c r="N8" s="40">
        <f t="shared" si="3"/>
        <v>24673.05</v>
      </c>
      <c r="O8" s="31">
        <v>342</v>
      </c>
      <c r="P8" s="117">
        <v>10502.1</v>
      </c>
      <c r="R8" s="36">
        <v>5</v>
      </c>
      <c r="S8" s="142">
        <v>45047</v>
      </c>
      <c r="T8" s="199">
        <v>0</v>
      </c>
      <c r="U8" s="143">
        <v>0</v>
      </c>
      <c r="V8" s="232"/>
    </row>
    <row r="9" ht="30" customHeight="1" spans="1:29">
      <c r="A9" s="41">
        <v>6</v>
      </c>
      <c r="B9" s="30">
        <v>45078</v>
      </c>
      <c r="C9" s="31">
        <v>366</v>
      </c>
      <c r="D9" s="32">
        <v>11367.9</v>
      </c>
      <c r="E9" s="33">
        <v>998</v>
      </c>
      <c r="F9" s="34">
        <v>31368.65</v>
      </c>
      <c r="G9" s="36">
        <f t="shared" si="1"/>
        <v>1364</v>
      </c>
      <c r="H9" s="37">
        <f t="shared" si="2"/>
        <v>42736.55</v>
      </c>
      <c r="I9" s="38">
        <v>230</v>
      </c>
      <c r="J9" s="32">
        <v>7239.45</v>
      </c>
      <c r="K9" s="33">
        <v>808</v>
      </c>
      <c r="L9" s="34">
        <v>25471.75</v>
      </c>
      <c r="M9" s="41">
        <f t="shared" si="0"/>
        <v>1038</v>
      </c>
      <c r="N9" s="40">
        <f t="shared" si="3"/>
        <v>32711.2</v>
      </c>
      <c r="O9" s="31">
        <v>329</v>
      </c>
      <c r="P9" s="117">
        <v>10194.95</v>
      </c>
      <c r="R9" s="36">
        <v>6</v>
      </c>
      <c r="S9" s="142">
        <v>45078</v>
      </c>
      <c r="T9" s="199">
        <v>0</v>
      </c>
      <c r="U9" s="143">
        <v>0</v>
      </c>
      <c r="V9" s="232"/>
    </row>
    <row r="10" ht="30" customHeight="1" spans="1:29">
      <c r="A10" s="41">
        <v>7</v>
      </c>
      <c r="B10" s="30">
        <v>45108</v>
      </c>
      <c r="C10" s="31">
        <v>497</v>
      </c>
      <c r="D10" s="32">
        <v>15726.65</v>
      </c>
      <c r="E10" s="33">
        <v>974</v>
      </c>
      <c r="F10" s="34">
        <v>30585.35</v>
      </c>
      <c r="G10" s="36">
        <f t="shared" si="1"/>
        <v>1471</v>
      </c>
      <c r="H10" s="37">
        <f t="shared" si="2"/>
        <v>46312</v>
      </c>
      <c r="I10" s="38">
        <v>346</v>
      </c>
      <c r="J10" s="32">
        <v>10949.1</v>
      </c>
      <c r="K10" s="33">
        <v>1069</v>
      </c>
      <c r="L10" s="34">
        <v>33900.5</v>
      </c>
      <c r="M10" s="41">
        <f t="shared" si="0"/>
        <v>1415</v>
      </c>
      <c r="N10" s="40">
        <f t="shared" si="3"/>
        <v>44849.6</v>
      </c>
      <c r="O10" s="31">
        <v>418</v>
      </c>
      <c r="P10" s="117">
        <v>13136.2</v>
      </c>
      <c r="R10" s="36">
        <v>7</v>
      </c>
      <c r="S10" s="142">
        <v>45108</v>
      </c>
      <c r="T10" s="199">
        <v>0</v>
      </c>
      <c r="U10" s="143">
        <v>0</v>
      </c>
      <c r="V10" s="232"/>
    </row>
    <row r="11" ht="30" customHeight="1" spans="1:29">
      <c r="A11" s="41">
        <v>8</v>
      </c>
      <c r="B11" s="30">
        <v>45139</v>
      </c>
      <c r="C11" s="31">
        <v>468</v>
      </c>
      <c r="D11" s="32">
        <v>14769.5</v>
      </c>
      <c r="E11" s="33">
        <v>1132</v>
      </c>
      <c r="F11" s="34">
        <v>35586.35</v>
      </c>
      <c r="G11" s="36">
        <f t="shared" si="1"/>
        <v>1600</v>
      </c>
      <c r="H11" s="37">
        <f t="shared" si="2"/>
        <v>50355.85</v>
      </c>
      <c r="I11" s="38">
        <v>196</v>
      </c>
      <c r="J11" s="32">
        <v>6106.4</v>
      </c>
      <c r="K11" s="33">
        <v>1673</v>
      </c>
      <c r="L11" s="34">
        <v>52443.2</v>
      </c>
      <c r="M11" s="41">
        <f t="shared" si="0"/>
        <v>1869</v>
      </c>
      <c r="N11" s="40">
        <f t="shared" si="3"/>
        <v>58549.6</v>
      </c>
      <c r="O11" s="31">
        <v>535</v>
      </c>
      <c r="P11" s="117">
        <v>16909.95</v>
      </c>
      <c r="R11" s="36">
        <v>8</v>
      </c>
      <c r="S11" s="142">
        <v>45139</v>
      </c>
      <c r="T11" s="199">
        <v>0</v>
      </c>
      <c r="U11" s="143">
        <v>0</v>
      </c>
      <c r="V11" s="232"/>
    </row>
    <row r="12" ht="30" customHeight="1" spans="1:29">
      <c r="A12" s="41">
        <v>9</v>
      </c>
      <c r="B12" s="30">
        <v>45170</v>
      </c>
      <c r="C12" s="31">
        <v>571</v>
      </c>
      <c r="D12" s="32">
        <v>17864.6</v>
      </c>
      <c r="E12" s="33">
        <v>945</v>
      </c>
      <c r="F12" s="34">
        <v>29710.7</v>
      </c>
      <c r="G12" s="36">
        <f t="shared" si="1"/>
        <v>1516</v>
      </c>
      <c r="H12" s="37">
        <f t="shared" si="2"/>
        <v>47575.3</v>
      </c>
      <c r="I12" s="38">
        <v>266</v>
      </c>
      <c r="J12" s="32">
        <v>8420.1</v>
      </c>
      <c r="K12" s="33">
        <v>1045</v>
      </c>
      <c r="L12" s="34">
        <v>32930.1</v>
      </c>
      <c r="M12" s="41">
        <f t="shared" si="0"/>
        <v>1311</v>
      </c>
      <c r="N12" s="40">
        <f t="shared" si="3"/>
        <v>41350.2</v>
      </c>
      <c r="O12" s="31">
        <v>405</v>
      </c>
      <c r="P12" s="117">
        <v>12875.1</v>
      </c>
      <c r="R12" s="36">
        <v>9</v>
      </c>
      <c r="S12" s="142">
        <v>45170</v>
      </c>
      <c r="T12" s="199">
        <v>0</v>
      </c>
      <c r="U12" s="143">
        <v>0</v>
      </c>
      <c r="V12" s="232"/>
    </row>
    <row r="13" ht="30" customHeight="1" spans="1:29">
      <c r="A13" s="41">
        <v>10</v>
      </c>
      <c r="B13" s="30">
        <v>45200</v>
      </c>
      <c r="C13" s="31">
        <v>614</v>
      </c>
      <c r="D13" s="32">
        <v>19354.25</v>
      </c>
      <c r="E13" s="33">
        <v>854</v>
      </c>
      <c r="F13" s="34">
        <v>26913.9</v>
      </c>
      <c r="G13" s="36">
        <f t="shared" si="1"/>
        <v>1468</v>
      </c>
      <c r="H13" s="37">
        <f t="shared" si="2"/>
        <v>46268.15</v>
      </c>
      <c r="I13" s="38">
        <v>250</v>
      </c>
      <c r="J13" s="32">
        <v>7975.5</v>
      </c>
      <c r="K13" s="33">
        <v>1404</v>
      </c>
      <c r="L13" s="34">
        <v>44484.8</v>
      </c>
      <c r="M13" s="41">
        <f t="shared" si="0"/>
        <v>1654</v>
      </c>
      <c r="N13" s="40">
        <f t="shared" si="3"/>
        <v>52460.3</v>
      </c>
      <c r="O13" s="31">
        <v>418</v>
      </c>
      <c r="P13" s="117">
        <v>13374.3</v>
      </c>
      <c r="R13" s="36">
        <v>10</v>
      </c>
      <c r="S13" s="142">
        <v>45200</v>
      </c>
      <c r="T13" s="199">
        <v>0</v>
      </c>
      <c r="U13" s="143">
        <v>0</v>
      </c>
      <c r="V13" s="232"/>
    </row>
    <row r="14" ht="30" customHeight="1" spans="1:29">
      <c r="A14" s="41">
        <v>11</v>
      </c>
      <c r="B14" s="30">
        <v>45231</v>
      </c>
      <c r="C14" s="31">
        <v>466</v>
      </c>
      <c r="D14" s="32">
        <v>14694.25</v>
      </c>
      <c r="E14" s="33">
        <v>1119</v>
      </c>
      <c r="F14" s="34">
        <v>35359.45</v>
      </c>
      <c r="G14" s="36">
        <f t="shared" si="1"/>
        <v>1585</v>
      </c>
      <c r="H14" s="37">
        <f t="shared" si="2"/>
        <v>50053.7</v>
      </c>
      <c r="I14" s="38">
        <v>174</v>
      </c>
      <c r="J14" s="32">
        <v>5555.85</v>
      </c>
      <c r="K14" s="33">
        <v>1597</v>
      </c>
      <c r="L14" s="34">
        <v>51003.7</v>
      </c>
      <c r="M14" s="41">
        <f t="shared" si="0"/>
        <v>1771</v>
      </c>
      <c r="N14" s="40">
        <f t="shared" si="3"/>
        <v>56559.55</v>
      </c>
      <c r="O14" s="31">
        <v>494</v>
      </c>
      <c r="P14" s="117">
        <v>15325</v>
      </c>
      <c r="R14" s="36">
        <v>11</v>
      </c>
      <c r="S14" s="142">
        <v>45231</v>
      </c>
      <c r="T14" s="199">
        <v>0</v>
      </c>
      <c r="U14" s="143">
        <v>0</v>
      </c>
      <c r="V14" s="232"/>
    </row>
    <row r="15" ht="30" customHeight="1" spans="1:29">
      <c r="A15" s="41">
        <v>12</v>
      </c>
      <c r="B15" s="30">
        <v>45261</v>
      </c>
      <c r="C15" s="31">
        <v>225</v>
      </c>
      <c r="D15" s="32">
        <v>7054.55</v>
      </c>
      <c r="E15" s="33">
        <v>1055</v>
      </c>
      <c r="F15" s="34">
        <v>33510.45</v>
      </c>
      <c r="G15" s="36">
        <f t="shared" si="1"/>
        <v>1280</v>
      </c>
      <c r="H15" s="37">
        <f t="shared" si="2"/>
        <v>40565</v>
      </c>
      <c r="I15" s="38">
        <v>100</v>
      </c>
      <c r="J15" s="32">
        <v>3220.4</v>
      </c>
      <c r="K15" s="33">
        <v>1434</v>
      </c>
      <c r="L15" s="34">
        <v>45502.55</v>
      </c>
      <c r="M15" s="41">
        <f t="shared" si="0"/>
        <v>1534</v>
      </c>
      <c r="N15" s="40">
        <f t="shared" si="3"/>
        <v>48722.95</v>
      </c>
      <c r="O15" s="31">
        <v>391</v>
      </c>
      <c r="P15" s="117">
        <v>12246.85</v>
      </c>
      <c r="R15" s="36">
        <v>12</v>
      </c>
      <c r="S15" s="142">
        <v>45261</v>
      </c>
      <c r="T15" s="199">
        <v>0</v>
      </c>
      <c r="U15" s="143">
        <v>0</v>
      </c>
      <c r="V15" s="232"/>
    </row>
    <row r="16" ht="30" customHeight="1" spans="1:29">
      <c r="A16" s="54"/>
      <c r="B16" s="55" t="s">
        <v>25</v>
      </c>
      <c r="C16" s="54">
        <f t="shared" ref="C16:P16" si="4">SUM(C4:C15)</f>
        <v>4906</v>
      </c>
      <c r="D16" s="56">
        <f t="shared" si="4"/>
        <v>154557.05</v>
      </c>
      <c r="E16" s="57">
        <f t="shared" si="4"/>
        <v>9231</v>
      </c>
      <c r="F16" s="58">
        <f t="shared" si="4"/>
        <v>290659.9</v>
      </c>
      <c r="G16" s="54">
        <f t="shared" si="4"/>
        <v>14137</v>
      </c>
      <c r="H16" s="59">
        <f t="shared" si="4"/>
        <v>445216.95</v>
      </c>
      <c r="I16" s="60">
        <f t="shared" si="4"/>
        <v>4408</v>
      </c>
      <c r="J16" s="61">
        <f t="shared" si="4"/>
        <v>137834.4</v>
      </c>
      <c r="K16" s="62">
        <f t="shared" si="4"/>
        <v>13165</v>
      </c>
      <c r="L16" s="58">
        <f t="shared" si="4"/>
        <v>413902.2</v>
      </c>
      <c r="M16" s="54">
        <f t="shared" si="4"/>
        <v>17573</v>
      </c>
      <c r="N16" s="58">
        <f t="shared" si="4"/>
        <v>551736.6</v>
      </c>
      <c r="O16" s="54">
        <f t="shared" si="4"/>
        <v>4982</v>
      </c>
      <c r="P16" s="136">
        <f t="shared" si="4"/>
        <v>155418.6</v>
      </c>
      <c r="R16" s="54"/>
      <c r="S16" s="62" t="s">
        <v>25</v>
      </c>
      <c r="T16" s="62">
        <f>SUM(T4:T15)</f>
        <v>2</v>
      </c>
      <c r="U16" s="150">
        <f>SUM(U4:U15)</f>
        <v>76.45</v>
      </c>
      <c r="V16" s="233"/>
    </row>
    <row r="17" ht="48" customHeight="1"/>
    <row r="19" ht="47.25" spans="1:33">
      <c r="A19" s="66" t="s">
        <v>127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T19" s="138" t="s">
        <v>128</v>
      </c>
      <c r="U19" s="138"/>
      <c r="V19" s="138"/>
      <c r="W19" s="138"/>
      <c r="X19" s="138"/>
      <c r="Y19" s="138"/>
      <c r="Z19" s="138"/>
      <c r="AA19" s="138"/>
    </row>
    <row r="20" ht="29" customHeight="1" spans="1:33">
      <c r="A20" s="4" t="s">
        <v>1</v>
      </c>
      <c r="B20" s="67" t="s">
        <v>2</v>
      </c>
      <c r="C20" s="68" t="s">
        <v>129</v>
      </c>
      <c r="D20" s="6"/>
      <c r="E20" s="6" t="s">
        <v>130</v>
      </c>
      <c r="F20" s="6"/>
      <c r="G20" s="6" t="s">
        <v>131</v>
      </c>
      <c r="H20" s="6"/>
      <c r="I20" s="6" t="s">
        <v>132</v>
      </c>
      <c r="J20" s="6"/>
      <c r="K20" s="234" t="s">
        <v>119</v>
      </c>
      <c r="L20" s="235"/>
      <c r="M20" s="9" t="s">
        <v>133</v>
      </c>
      <c r="N20" s="6"/>
      <c r="O20" s="6" t="s">
        <v>134</v>
      </c>
      <c r="P20" s="5"/>
      <c r="Q20" s="236" t="s">
        <v>135</v>
      </c>
      <c r="R20" s="237"/>
      <c r="T20" s="4" t="s">
        <v>1</v>
      </c>
      <c r="U20" s="6" t="s">
        <v>2</v>
      </c>
      <c r="V20" s="6" t="s">
        <v>136</v>
      </c>
      <c r="W20" s="6"/>
      <c r="X20" s="6" t="s">
        <v>137</v>
      </c>
      <c r="Y20" s="6"/>
      <c r="Z20" s="195" t="s">
        <v>138</v>
      </c>
      <c r="AA20" s="196"/>
      <c r="AB20" s="4" t="s">
        <v>139</v>
      </c>
      <c r="AC20" s="6"/>
      <c r="AD20" s="6" t="s">
        <v>140</v>
      </c>
      <c r="AE20" s="5"/>
      <c r="AF20" s="238" t="s">
        <v>141</v>
      </c>
      <c r="AG20" s="196"/>
    </row>
    <row r="21" ht="31" customHeight="1" spans="1:33">
      <c r="A21" s="16"/>
      <c r="B21" s="74"/>
      <c r="C21" s="75" t="s">
        <v>9</v>
      </c>
      <c r="D21" s="19" t="s">
        <v>10</v>
      </c>
      <c r="E21" s="19" t="s">
        <v>9</v>
      </c>
      <c r="F21" s="19" t="s">
        <v>10</v>
      </c>
      <c r="G21" s="19" t="s">
        <v>9</v>
      </c>
      <c r="H21" s="19" t="s">
        <v>10</v>
      </c>
      <c r="I21" s="19" t="s">
        <v>9</v>
      </c>
      <c r="J21" s="19" t="s">
        <v>10</v>
      </c>
      <c r="K21" s="239" t="s">
        <v>22</v>
      </c>
      <c r="L21" s="240" t="s">
        <v>23</v>
      </c>
      <c r="M21" s="23" t="s">
        <v>9</v>
      </c>
      <c r="N21" s="19" t="s">
        <v>10</v>
      </c>
      <c r="O21" s="19" t="s">
        <v>9</v>
      </c>
      <c r="P21" s="20" t="s">
        <v>10</v>
      </c>
      <c r="Q21" s="25" t="s">
        <v>22</v>
      </c>
      <c r="R21" s="77" t="s">
        <v>23</v>
      </c>
      <c r="T21" s="18"/>
      <c r="U21" s="19"/>
      <c r="V21" s="19" t="s">
        <v>9</v>
      </c>
      <c r="W21" s="19" t="s">
        <v>10</v>
      </c>
      <c r="X21" s="19" t="s">
        <v>9</v>
      </c>
      <c r="Y21" s="19" t="s">
        <v>10</v>
      </c>
      <c r="Z21" s="197" t="s">
        <v>22</v>
      </c>
      <c r="AA21" s="198" t="s">
        <v>23</v>
      </c>
      <c r="AB21" s="18" t="s">
        <v>9</v>
      </c>
      <c r="AC21" s="19" t="s">
        <v>10</v>
      </c>
      <c r="AD21" s="19" t="s">
        <v>9</v>
      </c>
      <c r="AE21" s="20" t="s">
        <v>10</v>
      </c>
      <c r="AF21" s="241" t="s">
        <v>22</v>
      </c>
      <c r="AG21" s="198" t="s">
        <v>23</v>
      </c>
    </row>
    <row r="22" ht="30" customHeight="1" spans="1:33">
      <c r="A22" s="29">
        <v>1</v>
      </c>
      <c r="B22" s="30">
        <v>44927</v>
      </c>
      <c r="C22" s="31">
        <v>23</v>
      </c>
      <c r="D22" s="32">
        <v>738.2</v>
      </c>
      <c r="E22" s="242">
        <v>0</v>
      </c>
      <c r="F22" s="32">
        <v>0</v>
      </c>
      <c r="G22" s="33">
        <v>306</v>
      </c>
      <c r="H22" s="32">
        <v>9829.7</v>
      </c>
      <c r="I22" s="32">
        <v>0</v>
      </c>
      <c r="J22" s="32">
        <v>0</v>
      </c>
      <c r="K22" s="243">
        <f>C22+E22+G22+I22</f>
        <v>329</v>
      </c>
      <c r="L22" s="34">
        <f>D22+F22+H22+J22</f>
        <v>10567.9</v>
      </c>
      <c r="M22" s="38">
        <v>120</v>
      </c>
      <c r="N22" s="32">
        <v>3735.6</v>
      </c>
      <c r="O22" s="33">
        <v>480</v>
      </c>
      <c r="P22" s="34">
        <v>15267.8</v>
      </c>
      <c r="Q22" s="41">
        <f t="shared" ref="Q22:Q33" si="5">M22+O22</f>
        <v>600</v>
      </c>
      <c r="R22" s="141">
        <f t="shared" ref="R22:R33" si="6">N22+P22</f>
        <v>19003.4</v>
      </c>
      <c r="T22" s="36">
        <v>1</v>
      </c>
      <c r="U22" s="142">
        <v>44927</v>
      </c>
      <c r="V22" s="35">
        <v>1</v>
      </c>
      <c r="W22" s="32">
        <v>44.25</v>
      </c>
      <c r="X22" s="33">
        <v>7</v>
      </c>
      <c r="Y22" s="32">
        <v>294.2</v>
      </c>
      <c r="Z22" s="199">
        <f t="shared" ref="Z22:Z33" si="7">V22+X22</f>
        <v>8</v>
      </c>
      <c r="AA22" s="143">
        <f t="shared" ref="AA22:AA33" si="8">W22+Y22</f>
        <v>338.45</v>
      </c>
      <c r="AB22" s="31">
        <v>0</v>
      </c>
      <c r="AC22" s="32">
        <v>0</v>
      </c>
      <c r="AD22" s="33">
        <v>0</v>
      </c>
      <c r="AE22" s="34">
        <v>0</v>
      </c>
      <c r="AF22" s="244">
        <f>AB22+AD22</f>
        <v>0</v>
      </c>
      <c r="AG22" s="143">
        <f>AC22+AE22</f>
        <v>0</v>
      </c>
    </row>
    <row r="23" ht="30" customHeight="1" spans="1:33">
      <c r="A23" s="41">
        <v>2</v>
      </c>
      <c r="B23" s="30">
        <v>44958</v>
      </c>
      <c r="C23" s="31">
        <v>469</v>
      </c>
      <c r="D23" s="32">
        <v>15189.55</v>
      </c>
      <c r="E23" s="242">
        <v>0</v>
      </c>
      <c r="F23" s="32">
        <v>0</v>
      </c>
      <c r="G23" s="33">
        <v>148</v>
      </c>
      <c r="H23" s="32">
        <v>4798.15</v>
      </c>
      <c r="I23" s="32">
        <v>0</v>
      </c>
      <c r="J23" s="32">
        <v>0</v>
      </c>
      <c r="K23" s="243">
        <f t="shared" ref="K23:K33" si="9">C23+E23+G23+I23</f>
        <v>617</v>
      </c>
      <c r="L23" s="34">
        <f t="shared" ref="L23:L33" si="10">D23+F23+H23+J23</f>
        <v>19987.7</v>
      </c>
      <c r="M23" s="38">
        <v>1141</v>
      </c>
      <c r="N23" s="32">
        <v>37782.75</v>
      </c>
      <c r="O23" s="33">
        <v>327</v>
      </c>
      <c r="P23" s="34">
        <v>10553.4</v>
      </c>
      <c r="Q23" s="41">
        <f t="shared" si="5"/>
        <v>1468</v>
      </c>
      <c r="R23" s="141">
        <f t="shared" si="6"/>
        <v>48336.15</v>
      </c>
      <c r="T23" s="36">
        <v>2</v>
      </c>
      <c r="U23" s="142">
        <v>44958</v>
      </c>
      <c r="V23" s="33">
        <v>18</v>
      </c>
      <c r="W23" s="32">
        <v>599.95</v>
      </c>
      <c r="X23" s="33">
        <v>65</v>
      </c>
      <c r="Y23" s="32">
        <v>2236.7</v>
      </c>
      <c r="Z23" s="199">
        <f t="shared" si="7"/>
        <v>83</v>
      </c>
      <c r="AA23" s="143">
        <f t="shared" si="8"/>
        <v>2836.65</v>
      </c>
      <c r="AB23" s="31">
        <v>12</v>
      </c>
      <c r="AC23" s="32">
        <v>388.25</v>
      </c>
      <c r="AD23" s="33">
        <v>6</v>
      </c>
      <c r="AE23" s="34">
        <v>193.35</v>
      </c>
      <c r="AF23" s="244">
        <f t="shared" ref="AF22:AF33" si="11">AB23+AD23</f>
        <v>18</v>
      </c>
      <c r="AG23" s="143">
        <f t="shared" ref="AG22:AG33" si="12">AC23+AE23</f>
        <v>581.6</v>
      </c>
    </row>
    <row r="24" ht="30" customHeight="1" spans="1:33">
      <c r="A24" s="41">
        <v>3</v>
      </c>
      <c r="B24" s="30">
        <v>44986</v>
      </c>
      <c r="C24" s="31">
        <v>741</v>
      </c>
      <c r="D24" s="32">
        <v>23786.35</v>
      </c>
      <c r="E24" s="242">
        <v>0</v>
      </c>
      <c r="F24" s="32">
        <v>0</v>
      </c>
      <c r="G24" s="33">
        <v>213</v>
      </c>
      <c r="H24" s="32">
        <v>6827.9</v>
      </c>
      <c r="I24" s="32">
        <v>0</v>
      </c>
      <c r="J24" s="32">
        <v>0</v>
      </c>
      <c r="K24" s="243">
        <f t="shared" si="9"/>
        <v>954</v>
      </c>
      <c r="L24" s="34">
        <f t="shared" si="10"/>
        <v>30614.25</v>
      </c>
      <c r="M24" s="38">
        <v>1191</v>
      </c>
      <c r="N24" s="32">
        <v>39707.8</v>
      </c>
      <c r="O24" s="33">
        <v>232</v>
      </c>
      <c r="P24" s="34">
        <v>7586.8</v>
      </c>
      <c r="Q24" s="41">
        <f t="shared" si="5"/>
        <v>1423</v>
      </c>
      <c r="R24" s="141">
        <f t="shared" si="6"/>
        <v>47294.6</v>
      </c>
      <c r="T24" s="36">
        <v>3</v>
      </c>
      <c r="U24" s="142">
        <v>44986</v>
      </c>
      <c r="V24" s="33">
        <v>52</v>
      </c>
      <c r="W24" s="32">
        <v>1771</v>
      </c>
      <c r="X24" s="33">
        <v>34</v>
      </c>
      <c r="Y24" s="32">
        <v>1265.6</v>
      </c>
      <c r="Z24" s="199">
        <f t="shared" si="7"/>
        <v>86</v>
      </c>
      <c r="AA24" s="143">
        <f t="shared" si="8"/>
        <v>3036.6</v>
      </c>
      <c r="AB24" s="31">
        <v>8</v>
      </c>
      <c r="AC24" s="32">
        <v>253.25</v>
      </c>
      <c r="AD24" s="33">
        <v>10</v>
      </c>
      <c r="AE24" s="34">
        <v>324.55</v>
      </c>
      <c r="AF24" s="244">
        <f t="shared" si="11"/>
        <v>18</v>
      </c>
      <c r="AG24" s="143">
        <f t="shared" si="12"/>
        <v>577.8</v>
      </c>
    </row>
    <row r="25" ht="30" customHeight="1" spans="1:33">
      <c r="A25" s="41">
        <v>4</v>
      </c>
      <c r="B25" s="30">
        <v>45017</v>
      </c>
      <c r="C25" s="31">
        <v>287</v>
      </c>
      <c r="D25" s="32">
        <v>9342.1</v>
      </c>
      <c r="E25" s="242">
        <v>0</v>
      </c>
      <c r="F25" s="32">
        <v>0</v>
      </c>
      <c r="G25" s="33">
        <v>101</v>
      </c>
      <c r="H25" s="32">
        <v>3285.05</v>
      </c>
      <c r="I25" s="32">
        <v>0</v>
      </c>
      <c r="J25" s="32">
        <v>0</v>
      </c>
      <c r="K25" s="243">
        <f t="shared" si="9"/>
        <v>388</v>
      </c>
      <c r="L25" s="34">
        <f t="shared" si="10"/>
        <v>12627.15</v>
      </c>
      <c r="M25" s="38">
        <v>682</v>
      </c>
      <c r="N25" s="32">
        <v>21618.25</v>
      </c>
      <c r="O25" s="33">
        <v>248</v>
      </c>
      <c r="P25" s="34">
        <v>7835.7</v>
      </c>
      <c r="Q25" s="41">
        <f t="shared" si="5"/>
        <v>930</v>
      </c>
      <c r="R25" s="141">
        <f t="shared" si="6"/>
        <v>29453.95</v>
      </c>
      <c r="T25" s="36">
        <v>4</v>
      </c>
      <c r="U25" s="142">
        <v>45017</v>
      </c>
      <c r="V25" s="33">
        <v>56</v>
      </c>
      <c r="W25" s="32">
        <v>1969.65</v>
      </c>
      <c r="X25" s="33">
        <v>3</v>
      </c>
      <c r="Y25" s="32">
        <v>123.05</v>
      </c>
      <c r="Z25" s="199">
        <f t="shared" si="7"/>
        <v>59</v>
      </c>
      <c r="AA25" s="143">
        <f t="shared" si="8"/>
        <v>2092.7</v>
      </c>
      <c r="AB25" s="31">
        <v>0</v>
      </c>
      <c r="AC25" s="32">
        <v>0</v>
      </c>
      <c r="AD25" s="33">
        <v>0</v>
      </c>
      <c r="AE25" s="34">
        <v>0</v>
      </c>
      <c r="AF25" s="244">
        <f t="shared" si="11"/>
        <v>0</v>
      </c>
      <c r="AG25" s="143">
        <f t="shared" si="12"/>
        <v>0</v>
      </c>
    </row>
    <row r="26" ht="30" customHeight="1" spans="1:33">
      <c r="A26" s="41">
        <v>5</v>
      </c>
      <c r="B26" s="30">
        <v>45047</v>
      </c>
      <c r="C26" s="31">
        <v>325</v>
      </c>
      <c r="D26" s="32">
        <v>10453.45</v>
      </c>
      <c r="E26" s="242">
        <v>0</v>
      </c>
      <c r="F26" s="32">
        <v>0</v>
      </c>
      <c r="G26" s="33">
        <v>206</v>
      </c>
      <c r="H26" s="32">
        <v>6644.65</v>
      </c>
      <c r="I26" s="32">
        <v>0</v>
      </c>
      <c r="J26" s="32">
        <v>0</v>
      </c>
      <c r="K26" s="243">
        <f t="shared" si="9"/>
        <v>531</v>
      </c>
      <c r="L26" s="34">
        <f t="shared" si="10"/>
        <v>17098.1</v>
      </c>
      <c r="M26" s="38">
        <v>622</v>
      </c>
      <c r="N26" s="32">
        <v>19962.85</v>
      </c>
      <c r="O26" s="33">
        <v>979</v>
      </c>
      <c r="P26" s="34">
        <v>31776.2</v>
      </c>
      <c r="Q26" s="41">
        <f t="shared" si="5"/>
        <v>1601</v>
      </c>
      <c r="R26" s="141">
        <f t="shared" si="6"/>
        <v>51739.05</v>
      </c>
      <c r="T26" s="36">
        <v>5</v>
      </c>
      <c r="U26" s="142">
        <v>45047</v>
      </c>
      <c r="V26" s="33">
        <v>87</v>
      </c>
      <c r="W26" s="32">
        <v>3159.45</v>
      </c>
      <c r="X26" s="33">
        <v>17</v>
      </c>
      <c r="Y26" s="32">
        <v>654.1</v>
      </c>
      <c r="Z26" s="199">
        <f t="shared" si="7"/>
        <v>104</v>
      </c>
      <c r="AA26" s="143">
        <f t="shared" si="8"/>
        <v>3813.55</v>
      </c>
      <c r="AB26" s="31">
        <v>0</v>
      </c>
      <c r="AC26" s="32">
        <v>0</v>
      </c>
      <c r="AD26" s="33">
        <v>0</v>
      </c>
      <c r="AE26" s="34">
        <v>0</v>
      </c>
      <c r="AF26" s="244">
        <f t="shared" si="11"/>
        <v>0</v>
      </c>
      <c r="AG26" s="143">
        <f t="shared" si="12"/>
        <v>0</v>
      </c>
    </row>
    <row r="27" ht="30" customHeight="1" spans="1:33">
      <c r="A27" s="41">
        <v>6</v>
      </c>
      <c r="B27" s="30">
        <v>45078</v>
      </c>
      <c r="C27" s="31">
        <v>173</v>
      </c>
      <c r="D27" s="32">
        <v>5281.15</v>
      </c>
      <c r="E27" s="242">
        <v>118</v>
      </c>
      <c r="F27" s="32">
        <v>2731.15</v>
      </c>
      <c r="G27" s="33">
        <v>52</v>
      </c>
      <c r="H27" s="32">
        <v>1591.25</v>
      </c>
      <c r="I27" s="33">
        <v>86</v>
      </c>
      <c r="J27" s="32">
        <v>2048.5</v>
      </c>
      <c r="K27" s="243">
        <f t="shared" si="9"/>
        <v>429</v>
      </c>
      <c r="L27" s="34">
        <f t="shared" si="10"/>
        <v>11652.05</v>
      </c>
      <c r="M27" s="38">
        <v>631</v>
      </c>
      <c r="N27" s="32">
        <v>20449.6</v>
      </c>
      <c r="O27" s="33">
        <v>681</v>
      </c>
      <c r="P27" s="34">
        <v>22018.05</v>
      </c>
      <c r="Q27" s="41">
        <f t="shared" si="5"/>
        <v>1312</v>
      </c>
      <c r="R27" s="141">
        <f t="shared" si="6"/>
        <v>42467.65</v>
      </c>
      <c r="T27" s="36">
        <v>6</v>
      </c>
      <c r="U27" s="142">
        <v>45078</v>
      </c>
      <c r="V27" s="33">
        <v>29</v>
      </c>
      <c r="W27" s="32">
        <v>1089.05</v>
      </c>
      <c r="X27" s="33">
        <v>52</v>
      </c>
      <c r="Y27" s="32">
        <v>1937</v>
      </c>
      <c r="Z27" s="199">
        <f t="shared" si="7"/>
        <v>81</v>
      </c>
      <c r="AA27" s="143">
        <f t="shared" si="8"/>
        <v>3026.05</v>
      </c>
      <c r="AB27" s="31">
        <v>0</v>
      </c>
      <c r="AC27" s="32">
        <v>0</v>
      </c>
      <c r="AD27" s="33">
        <v>0</v>
      </c>
      <c r="AE27" s="34">
        <v>0</v>
      </c>
      <c r="AF27" s="244">
        <f t="shared" si="11"/>
        <v>0</v>
      </c>
      <c r="AG27" s="143">
        <f t="shared" si="12"/>
        <v>0</v>
      </c>
    </row>
    <row r="28" ht="30" customHeight="1" spans="1:33">
      <c r="A28" s="41">
        <v>7</v>
      </c>
      <c r="B28" s="30">
        <v>45108</v>
      </c>
      <c r="C28" s="50">
        <v>201</v>
      </c>
      <c r="D28" s="51">
        <v>6278.3</v>
      </c>
      <c r="E28" s="242">
        <v>161</v>
      </c>
      <c r="F28" s="51">
        <v>4413.85</v>
      </c>
      <c r="G28" s="115">
        <v>54</v>
      </c>
      <c r="H28" s="116">
        <v>1656.4</v>
      </c>
      <c r="I28" s="245">
        <v>58</v>
      </c>
      <c r="J28" s="245">
        <v>1689.45</v>
      </c>
      <c r="K28" s="243">
        <f t="shared" si="9"/>
        <v>474</v>
      </c>
      <c r="L28" s="34">
        <f t="shared" si="10"/>
        <v>14038</v>
      </c>
      <c r="M28" s="38">
        <v>846</v>
      </c>
      <c r="N28" s="32">
        <v>27513.9</v>
      </c>
      <c r="O28" s="33">
        <v>243</v>
      </c>
      <c r="P28" s="34">
        <v>7908.15</v>
      </c>
      <c r="Q28" s="41">
        <f t="shared" si="5"/>
        <v>1089</v>
      </c>
      <c r="R28" s="141">
        <f t="shared" si="6"/>
        <v>35422.05</v>
      </c>
      <c r="T28" s="36">
        <v>7</v>
      </c>
      <c r="U28" s="142">
        <v>45108</v>
      </c>
      <c r="V28" s="33">
        <v>87</v>
      </c>
      <c r="W28" s="32">
        <v>3235.35</v>
      </c>
      <c r="X28" s="33">
        <v>32</v>
      </c>
      <c r="Y28" s="32">
        <v>1149.45</v>
      </c>
      <c r="Z28" s="199">
        <f t="shared" si="7"/>
        <v>119</v>
      </c>
      <c r="AA28" s="143">
        <f t="shared" si="8"/>
        <v>4384.8</v>
      </c>
      <c r="AB28" s="31">
        <v>0</v>
      </c>
      <c r="AC28" s="32">
        <v>0</v>
      </c>
      <c r="AD28" s="33">
        <v>0</v>
      </c>
      <c r="AE28" s="34">
        <v>0</v>
      </c>
      <c r="AF28" s="244">
        <f t="shared" si="11"/>
        <v>0</v>
      </c>
      <c r="AG28" s="143">
        <f t="shared" si="12"/>
        <v>0</v>
      </c>
    </row>
    <row r="29" ht="30" customHeight="1" spans="1:33">
      <c r="A29" s="41">
        <v>8</v>
      </c>
      <c r="B29" s="30">
        <v>45139</v>
      </c>
      <c r="C29" s="31">
        <v>400</v>
      </c>
      <c r="D29" s="32">
        <v>12308.1</v>
      </c>
      <c r="E29" s="242">
        <v>2</v>
      </c>
      <c r="F29" s="32">
        <v>59.9</v>
      </c>
      <c r="G29" s="33">
        <v>0</v>
      </c>
      <c r="H29" s="32">
        <v>0</v>
      </c>
      <c r="I29" s="32">
        <v>0</v>
      </c>
      <c r="J29" s="32">
        <v>0</v>
      </c>
      <c r="K29" s="243">
        <f t="shared" si="9"/>
        <v>402</v>
      </c>
      <c r="L29" s="34">
        <f t="shared" si="10"/>
        <v>12368</v>
      </c>
      <c r="M29" s="38">
        <v>1063</v>
      </c>
      <c r="N29" s="32">
        <v>35245.2</v>
      </c>
      <c r="O29" s="33">
        <v>0</v>
      </c>
      <c r="P29" s="34">
        <v>0</v>
      </c>
      <c r="Q29" s="41">
        <f t="shared" si="5"/>
        <v>1063</v>
      </c>
      <c r="R29" s="141">
        <f t="shared" si="6"/>
        <v>35245.2</v>
      </c>
      <c r="T29" s="36">
        <v>8</v>
      </c>
      <c r="U29" s="142">
        <v>45139</v>
      </c>
      <c r="V29" s="33">
        <v>78</v>
      </c>
      <c r="W29" s="32">
        <v>2985.65</v>
      </c>
      <c r="X29" s="33">
        <v>16</v>
      </c>
      <c r="Y29" s="32">
        <v>582.4</v>
      </c>
      <c r="Z29" s="199">
        <f t="shared" si="7"/>
        <v>94</v>
      </c>
      <c r="AA29" s="143">
        <f t="shared" si="8"/>
        <v>3568.05</v>
      </c>
      <c r="AB29" s="31">
        <v>0</v>
      </c>
      <c r="AC29" s="32">
        <v>0</v>
      </c>
      <c r="AD29" s="33">
        <v>0</v>
      </c>
      <c r="AE29" s="34">
        <v>0</v>
      </c>
      <c r="AF29" s="244">
        <f t="shared" si="11"/>
        <v>0</v>
      </c>
      <c r="AG29" s="143">
        <f t="shared" si="12"/>
        <v>0</v>
      </c>
    </row>
    <row r="30" ht="30" customHeight="1" spans="1:33">
      <c r="A30" s="41">
        <v>9</v>
      </c>
      <c r="B30" s="30">
        <v>45170</v>
      </c>
      <c r="C30" s="31">
        <v>206</v>
      </c>
      <c r="D30" s="32">
        <v>6135.5</v>
      </c>
      <c r="E30" s="242">
        <v>0</v>
      </c>
      <c r="F30" s="32">
        <v>0</v>
      </c>
      <c r="G30" s="33">
        <v>0</v>
      </c>
      <c r="H30" s="32">
        <v>0</v>
      </c>
      <c r="I30" s="32">
        <v>0</v>
      </c>
      <c r="J30" s="32">
        <v>0</v>
      </c>
      <c r="K30" s="243">
        <f t="shared" si="9"/>
        <v>206</v>
      </c>
      <c r="L30" s="34">
        <f t="shared" si="10"/>
        <v>6135.5</v>
      </c>
      <c r="M30" s="38">
        <v>915</v>
      </c>
      <c r="N30" s="32">
        <v>30925.4</v>
      </c>
      <c r="O30" s="33">
        <v>25</v>
      </c>
      <c r="P30" s="34">
        <v>927.55</v>
      </c>
      <c r="Q30" s="41">
        <f t="shared" si="5"/>
        <v>940</v>
      </c>
      <c r="R30" s="141">
        <f t="shared" si="6"/>
        <v>31852.95</v>
      </c>
      <c r="T30" s="36">
        <v>9</v>
      </c>
      <c r="U30" s="142">
        <v>45170</v>
      </c>
      <c r="V30" s="33">
        <v>83</v>
      </c>
      <c r="W30" s="32">
        <v>3122.5</v>
      </c>
      <c r="X30" s="33">
        <v>6</v>
      </c>
      <c r="Y30" s="32">
        <v>213.15</v>
      </c>
      <c r="Z30" s="199">
        <f t="shared" si="7"/>
        <v>89</v>
      </c>
      <c r="AA30" s="143">
        <f t="shared" si="8"/>
        <v>3335.65</v>
      </c>
      <c r="AB30" s="31">
        <v>0</v>
      </c>
      <c r="AC30" s="32">
        <v>0</v>
      </c>
      <c r="AD30" s="33">
        <v>0</v>
      </c>
      <c r="AE30" s="34">
        <v>0</v>
      </c>
      <c r="AF30" s="244">
        <f t="shared" si="11"/>
        <v>0</v>
      </c>
      <c r="AG30" s="143">
        <f t="shared" si="12"/>
        <v>0</v>
      </c>
    </row>
    <row r="31" ht="30" customHeight="1" spans="1:33">
      <c r="A31" s="41">
        <v>10</v>
      </c>
      <c r="B31" s="30">
        <v>45200</v>
      </c>
      <c r="C31" s="31">
        <v>245</v>
      </c>
      <c r="D31" s="32">
        <v>7874.3</v>
      </c>
      <c r="E31" s="242">
        <v>0</v>
      </c>
      <c r="F31" s="32">
        <v>0</v>
      </c>
      <c r="G31" s="33">
        <v>0</v>
      </c>
      <c r="H31" s="32">
        <v>0</v>
      </c>
      <c r="I31" s="32">
        <v>0</v>
      </c>
      <c r="J31" s="32">
        <v>0</v>
      </c>
      <c r="K31" s="243">
        <f t="shared" si="9"/>
        <v>245</v>
      </c>
      <c r="L31" s="34">
        <f t="shared" si="10"/>
        <v>7874.3</v>
      </c>
      <c r="M31" s="38">
        <v>1076</v>
      </c>
      <c r="N31" s="32">
        <v>36332.35</v>
      </c>
      <c r="O31" s="33">
        <v>33</v>
      </c>
      <c r="P31" s="34">
        <v>1215.45</v>
      </c>
      <c r="Q31" s="41">
        <f t="shared" si="5"/>
        <v>1109</v>
      </c>
      <c r="R31" s="141">
        <f t="shared" si="6"/>
        <v>37547.8</v>
      </c>
      <c r="T31" s="36">
        <v>10</v>
      </c>
      <c r="U31" s="142">
        <v>45200</v>
      </c>
      <c r="V31" s="33">
        <v>149</v>
      </c>
      <c r="W31" s="32">
        <v>5658.15</v>
      </c>
      <c r="X31" s="33">
        <v>7</v>
      </c>
      <c r="Y31" s="32">
        <v>245</v>
      </c>
      <c r="Z31" s="199">
        <f t="shared" si="7"/>
        <v>156</v>
      </c>
      <c r="AA31" s="143">
        <f t="shared" si="8"/>
        <v>5903.15</v>
      </c>
      <c r="AB31" s="31">
        <v>0</v>
      </c>
      <c r="AC31" s="32">
        <v>0</v>
      </c>
      <c r="AD31" s="33">
        <v>0</v>
      </c>
      <c r="AE31" s="34">
        <v>0</v>
      </c>
      <c r="AF31" s="244">
        <f t="shared" si="11"/>
        <v>0</v>
      </c>
      <c r="AG31" s="143">
        <f t="shared" si="12"/>
        <v>0</v>
      </c>
    </row>
    <row r="32" ht="30" customHeight="1" spans="1:33">
      <c r="A32" s="41">
        <v>11</v>
      </c>
      <c r="B32" s="30">
        <v>45231</v>
      </c>
      <c r="C32" s="31">
        <v>235</v>
      </c>
      <c r="D32" s="32">
        <v>7495.2</v>
      </c>
      <c r="E32" s="242">
        <v>0</v>
      </c>
      <c r="F32" s="32">
        <v>0</v>
      </c>
      <c r="G32" s="33">
        <v>0</v>
      </c>
      <c r="H32" s="32">
        <v>0</v>
      </c>
      <c r="I32" s="32">
        <v>0</v>
      </c>
      <c r="J32" s="32">
        <v>0</v>
      </c>
      <c r="K32" s="243">
        <f t="shared" si="9"/>
        <v>235</v>
      </c>
      <c r="L32" s="34">
        <f t="shared" si="10"/>
        <v>7495.2</v>
      </c>
      <c r="M32" s="38">
        <v>1296</v>
      </c>
      <c r="N32" s="32">
        <v>44380.65</v>
      </c>
      <c r="O32" s="33">
        <v>221</v>
      </c>
      <c r="P32" s="34">
        <v>7695.7</v>
      </c>
      <c r="Q32" s="41">
        <f t="shared" si="5"/>
        <v>1517</v>
      </c>
      <c r="R32" s="141">
        <f t="shared" si="6"/>
        <v>52076.35</v>
      </c>
      <c r="T32" s="36">
        <v>11</v>
      </c>
      <c r="U32" s="142">
        <v>45231</v>
      </c>
      <c r="V32" s="33">
        <v>117</v>
      </c>
      <c r="W32" s="32">
        <v>4383.7</v>
      </c>
      <c r="X32" s="33">
        <v>17</v>
      </c>
      <c r="Y32" s="32">
        <v>636.35</v>
      </c>
      <c r="Z32" s="199">
        <f t="shared" si="7"/>
        <v>134</v>
      </c>
      <c r="AA32" s="143">
        <f t="shared" si="8"/>
        <v>5020.05</v>
      </c>
      <c r="AB32" s="31">
        <v>0</v>
      </c>
      <c r="AC32" s="32">
        <v>0</v>
      </c>
      <c r="AD32" s="33">
        <v>0</v>
      </c>
      <c r="AE32" s="34">
        <v>0</v>
      </c>
      <c r="AF32" s="244">
        <f t="shared" si="11"/>
        <v>0</v>
      </c>
      <c r="AG32" s="143">
        <f t="shared" si="12"/>
        <v>0</v>
      </c>
    </row>
    <row r="33" ht="30" customHeight="1" spans="1:33">
      <c r="A33" s="41">
        <v>12</v>
      </c>
      <c r="B33" s="30">
        <v>45261</v>
      </c>
      <c r="C33" s="31">
        <v>44</v>
      </c>
      <c r="D33" s="32">
        <v>1400.6</v>
      </c>
      <c r="E33" s="242">
        <v>0</v>
      </c>
      <c r="F33" s="32">
        <v>0</v>
      </c>
      <c r="G33" s="33">
        <v>60</v>
      </c>
      <c r="H33" s="32">
        <v>1999.4</v>
      </c>
      <c r="I33" s="32">
        <v>0</v>
      </c>
      <c r="J33" s="32">
        <v>0</v>
      </c>
      <c r="K33" s="243">
        <f t="shared" si="9"/>
        <v>104</v>
      </c>
      <c r="L33" s="34">
        <f t="shared" si="10"/>
        <v>3400</v>
      </c>
      <c r="M33" s="38">
        <v>426</v>
      </c>
      <c r="N33" s="32">
        <v>13808.55</v>
      </c>
      <c r="O33" s="33">
        <v>240</v>
      </c>
      <c r="P33" s="34">
        <v>7709.1</v>
      </c>
      <c r="Q33" s="41">
        <f t="shared" si="5"/>
        <v>666</v>
      </c>
      <c r="R33" s="141">
        <f t="shared" si="6"/>
        <v>21517.65</v>
      </c>
      <c r="T33" s="36">
        <v>12</v>
      </c>
      <c r="U33" s="142">
        <v>45261</v>
      </c>
      <c r="V33" s="33">
        <v>38</v>
      </c>
      <c r="W33" s="32">
        <v>1375.15</v>
      </c>
      <c r="X33" s="33">
        <v>63</v>
      </c>
      <c r="Y33" s="32">
        <v>2274.1</v>
      </c>
      <c r="Z33" s="199">
        <f t="shared" si="7"/>
        <v>101</v>
      </c>
      <c r="AA33" s="143">
        <f t="shared" si="8"/>
        <v>3649.25</v>
      </c>
      <c r="AB33" s="31">
        <v>0</v>
      </c>
      <c r="AC33" s="32">
        <v>0</v>
      </c>
      <c r="AD33" s="33">
        <v>0</v>
      </c>
      <c r="AE33" s="34">
        <v>0</v>
      </c>
      <c r="AF33" s="244">
        <f t="shared" si="11"/>
        <v>0</v>
      </c>
      <c r="AG33" s="143">
        <f t="shared" si="12"/>
        <v>0</v>
      </c>
    </row>
    <row r="34" ht="30" customHeight="1" spans="1:33">
      <c r="A34" s="54"/>
      <c r="B34" s="55" t="s">
        <v>25</v>
      </c>
      <c r="C34" s="54">
        <f t="shared" ref="C34:J34" si="13">SUM(C22:C33)</f>
        <v>3349</v>
      </c>
      <c r="D34" s="56">
        <f t="shared" si="13"/>
        <v>106282.8</v>
      </c>
      <c r="E34" s="246">
        <f t="shared" si="13"/>
        <v>281</v>
      </c>
      <c r="F34" s="56">
        <f t="shared" si="13"/>
        <v>7204.9</v>
      </c>
      <c r="G34" s="57">
        <f t="shared" si="13"/>
        <v>1140</v>
      </c>
      <c r="H34" s="56">
        <f t="shared" si="13"/>
        <v>36632.5</v>
      </c>
      <c r="I34" s="56">
        <f t="shared" si="13"/>
        <v>144</v>
      </c>
      <c r="J34" s="56">
        <f t="shared" si="13"/>
        <v>3737.95</v>
      </c>
      <c r="K34" s="153">
        <f t="shared" ref="K34:R34" si="14">SUM(K22:K33)</f>
        <v>4914</v>
      </c>
      <c r="L34" s="58">
        <f t="shared" si="14"/>
        <v>153858.15</v>
      </c>
      <c r="M34" s="60">
        <f t="shared" si="14"/>
        <v>10009</v>
      </c>
      <c r="N34" s="61">
        <f t="shared" si="14"/>
        <v>331462.9</v>
      </c>
      <c r="O34" s="62">
        <f t="shared" si="14"/>
        <v>3709</v>
      </c>
      <c r="P34" s="58">
        <f t="shared" si="14"/>
        <v>120493.9</v>
      </c>
      <c r="Q34" s="54">
        <f t="shared" si="14"/>
        <v>13718</v>
      </c>
      <c r="R34" s="150">
        <f t="shared" si="14"/>
        <v>451956.8</v>
      </c>
      <c r="T34" s="54"/>
      <c r="U34" s="62" t="s">
        <v>25</v>
      </c>
      <c r="V34" s="57">
        <f t="shared" ref="V34:AG34" si="15">SUM(V22:V33)</f>
        <v>795</v>
      </c>
      <c r="W34" s="56">
        <f t="shared" si="15"/>
        <v>29393.85</v>
      </c>
      <c r="X34" s="56">
        <f t="shared" si="15"/>
        <v>319</v>
      </c>
      <c r="Y34" s="56">
        <f t="shared" si="15"/>
        <v>11611.1</v>
      </c>
      <c r="Z34" s="62">
        <f t="shared" si="15"/>
        <v>1114</v>
      </c>
      <c r="AA34" s="150">
        <f t="shared" si="15"/>
        <v>41004.95</v>
      </c>
      <c r="AB34" s="54">
        <f t="shared" si="15"/>
        <v>20</v>
      </c>
      <c r="AC34" s="56">
        <f t="shared" si="15"/>
        <v>641.5</v>
      </c>
      <c r="AD34" s="57">
        <f t="shared" si="15"/>
        <v>16</v>
      </c>
      <c r="AE34" s="58">
        <f t="shared" si="15"/>
        <v>517.9</v>
      </c>
      <c r="AF34" s="247">
        <f t="shared" si="15"/>
        <v>36</v>
      </c>
      <c r="AG34" s="150">
        <f t="shared" si="15"/>
        <v>1159.4</v>
      </c>
    </row>
    <row r="35" ht="38" customHeight="1"/>
    <row r="36" ht="41" customHeight="1" spans="1:33">
      <c r="A36" s="177" t="s">
        <v>142</v>
      </c>
      <c r="B36" s="177"/>
      <c r="C36" s="177"/>
      <c r="D36" s="177"/>
      <c r="E36" s="177"/>
      <c r="F36" s="177"/>
      <c r="G36" s="177"/>
      <c r="H36" s="177"/>
    </row>
    <row r="37" ht="31" customHeight="1" spans="1:33">
      <c r="A37" s="4" t="s">
        <v>1</v>
      </c>
      <c r="B37" s="6" t="s">
        <v>2</v>
      </c>
      <c r="C37" s="7" t="s">
        <v>3</v>
      </c>
      <c r="D37" s="71"/>
      <c r="E37" s="10" t="s">
        <v>4</v>
      </c>
      <c r="F37" s="15"/>
      <c r="G37" s="10" t="s">
        <v>5</v>
      </c>
      <c r="H37" s="11"/>
      <c r="I37" s="178" t="s">
        <v>21</v>
      </c>
      <c r="K37" s="4" t="s">
        <v>1</v>
      </c>
      <c r="L37" s="6" t="s">
        <v>2</v>
      </c>
      <c r="M37" s="6" t="s">
        <v>143</v>
      </c>
      <c r="N37" s="6"/>
      <c r="O37" s="6" t="s">
        <v>143</v>
      </c>
      <c r="P37" s="6"/>
      <c r="Q37" s="195" t="s">
        <v>144</v>
      </c>
      <c r="R37" s="196"/>
      <c r="T37" s="4" t="s">
        <v>1</v>
      </c>
      <c r="U37" s="6" t="s">
        <v>2</v>
      </c>
      <c r="V37" s="6" t="s">
        <v>145</v>
      </c>
      <c r="W37" s="6"/>
      <c r="X37" s="6" t="s">
        <v>146</v>
      </c>
      <c r="Y37" s="6"/>
      <c r="Z37" s="195" t="s">
        <v>147</v>
      </c>
      <c r="AA37" s="196"/>
    </row>
    <row r="38" ht="37.5" spans="1:33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82" t="s">
        <v>22</v>
      </c>
      <c r="H38" s="183" t="s">
        <v>10</v>
      </c>
      <c r="I38" s="184"/>
      <c r="K38" s="18"/>
      <c r="L38" s="19"/>
      <c r="M38" s="19" t="s">
        <v>9</v>
      </c>
      <c r="N38" s="19" t="s">
        <v>10</v>
      </c>
      <c r="O38" s="19" t="s">
        <v>9</v>
      </c>
      <c r="P38" s="19" t="s">
        <v>10</v>
      </c>
      <c r="Q38" s="197" t="s">
        <v>22</v>
      </c>
      <c r="R38" s="198" t="s">
        <v>23</v>
      </c>
      <c r="T38" s="18"/>
      <c r="U38" s="19"/>
      <c r="V38" s="19" t="s">
        <v>9</v>
      </c>
      <c r="W38" s="19" t="s">
        <v>10</v>
      </c>
      <c r="X38" s="19" t="s">
        <v>9</v>
      </c>
      <c r="Y38" s="19" t="s">
        <v>10</v>
      </c>
      <c r="Z38" s="197" t="s">
        <v>22</v>
      </c>
      <c r="AA38" s="198" t="s">
        <v>23</v>
      </c>
    </row>
    <row r="39" ht="30" customHeight="1" spans="1:33">
      <c r="A39" s="36">
        <v>1</v>
      </c>
      <c r="B39" s="142">
        <v>44927</v>
      </c>
      <c r="C39" s="244">
        <f>G4+K22+AF22+Z39</f>
        <v>771</v>
      </c>
      <c r="D39" s="34">
        <f>H4+L22+AG22+AA39</f>
        <v>24426.9</v>
      </c>
      <c r="E39" s="41">
        <f>M4+Q22+Z22+T4+Q39</f>
        <v>1641</v>
      </c>
      <c r="F39" s="141">
        <f>N4+R22+AA22+U4+R39</f>
        <v>51398.05</v>
      </c>
      <c r="G39" s="36">
        <f>O4</f>
        <v>230</v>
      </c>
      <c r="H39" s="53">
        <f>P4</f>
        <v>7083.35</v>
      </c>
      <c r="I39" s="168"/>
      <c r="K39" s="36">
        <v>1</v>
      </c>
      <c r="L39" s="142">
        <v>44927</v>
      </c>
      <c r="M39" s="35">
        <v>0</v>
      </c>
      <c r="N39" s="32">
        <v>0</v>
      </c>
      <c r="O39" s="33">
        <v>0</v>
      </c>
      <c r="P39" s="32">
        <v>0</v>
      </c>
      <c r="Q39" s="199">
        <f t="shared" ref="Q39:Q50" si="16">M39+O39</f>
        <v>0</v>
      </c>
      <c r="R39" s="143">
        <f t="shared" ref="R39:R50" si="17">N39+P39</f>
        <v>0</v>
      </c>
      <c r="T39" s="36">
        <v>1</v>
      </c>
      <c r="U39" s="142">
        <v>44927</v>
      </c>
      <c r="V39" s="35">
        <v>0</v>
      </c>
      <c r="W39" s="32">
        <v>0</v>
      </c>
      <c r="X39" s="33">
        <v>0</v>
      </c>
      <c r="Y39" s="32">
        <v>0</v>
      </c>
      <c r="Z39" s="199">
        <f t="shared" ref="Z39:Z50" si="18">V39+X39</f>
        <v>0</v>
      </c>
      <c r="AA39" s="143">
        <f t="shared" ref="AA39:AA50" si="19">W39+Y39</f>
        <v>0</v>
      </c>
    </row>
    <row r="40" ht="30" customHeight="1" spans="1:33">
      <c r="A40" s="36">
        <v>2</v>
      </c>
      <c r="B40" s="142">
        <v>44958</v>
      </c>
      <c r="C40" s="244">
        <f t="shared" ref="C40:C50" si="20">G5+K23+AF23+Z40</f>
        <v>1556</v>
      </c>
      <c r="D40" s="34">
        <f t="shared" ref="D40:D50" si="21">H5+L23+AG23+AA40</f>
        <v>49644.4</v>
      </c>
      <c r="E40" s="41">
        <f t="shared" ref="E40:E50" si="22">M5+Q23+Z23+T5+Q40</f>
        <v>3342</v>
      </c>
      <c r="F40" s="141">
        <f t="shared" ref="F40:F50" si="23">N5+R23+AA23+U5+R40</f>
        <v>106468.95</v>
      </c>
      <c r="G40" s="36">
        <f>O5</f>
        <v>525</v>
      </c>
      <c r="H40" s="53">
        <f>P5</f>
        <v>16100.95</v>
      </c>
      <c r="I40" s="168"/>
      <c r="K40" s="36">
        <v>2</v>
      </c>
      <c r="L40" s="142">
        <v>44958</v>
      </c>
      <c r="M40" s="33">
        <v>0</v>
      </c>
      <c r="N40" s="32">
        <v>0</v>
      </c>
      <c r="O40" s="33">
        <v>0</v>
      </c>
      <c r="P40" s="32">
        <v>0</v>
      </c>
      <c r="Q40" s="199">
        <f t="shared" si="16"/>
        <v>0</v>
      </c>
      <c r="R40" s="143">
        <f t="shared" si="17"/>
        <v>0</v>
      </c>
      <c r="T40" s="36">
        <v>2</v>
      </c>
      <c r="U40" s="142">
        <v>44958</v>
      </c>
      <c r="V40" s="33">
        <v>0</v>
      </c>
      <c r="W40" s="32">
        <v>0</v>
      </c>
      <c r="X40" s="33">
        <v>0</v>
      </c>
      <c r="Y40" s="32">
        <v>0</v>
      </c>
      <c r="Z40" s="199">
        <f t="shared" si="18"/>
        <v>0</v>
      </c>
      <c r="AA40" s="143">
        <f t="shared" si="19"/>
        <v>0</v>
      </c>
    </row>
    <row r="41" ht="30" customHeight="1" spans="1:33">
      <c r="A41" s="36">
        <v>3</v>
      </c>
      <c r="B41" s="142">
        <v>44986</v>
      </c>
      <c r="C41" s="244">
        <f t="shared" si="20"/>
        <v>1777</v>
      </c>
      <c r="D41" s="34">
        <f t="shared" si="21"/>
        <v>56393.7</v>
      </c>
      <c r="E41" s="41">
        <f t="shared" si="22"/>
        <v>3694</v>
      </c>
      <c r="F41" s="141">
        <f t="shared" si="23"/>
        <v>118250.25</v>
      </c>
      <c r="G41" s="36">
        <f t="shared" ref="G40:G50" si="24">O6</f>
        <v>516</v>
      </c>
      <c r="H41" s="53">
        <f t="shared" ref="H40:H50" si="25">P6</f>
        <v>15939.55</v>
      </c>
      <c r="I41" s="168"/>
      <c r="K41" s="36">
        <v>3</v>
      </c>
      <c r="L41" s="142">
        <v>44986</v>
      </c>
      <c r="M41" s="33">
        <v>0</v>
      </c>
      <c r="N41" s="32">
        <v>0</v>
      </c>
      <c r="O41" s="33">
        <v>0</v>
      </c>
      <c r="P41" s="32">
        <v>0</v>
      </c>
      <c r="Q41" s="199">
        <f t="shared" si="16"/>
        <v>0</v>
      </c>
      <c r="R41" s="143">
        <f t="shared" si="17"/>
        <v>0</v>
      </c>
      <c r="T41" s="36">
        <v>3</v>
      </c>
      <c r="U41" s="142">
        <v>44986</v>
      </c>
      <c r="V41" s="33">
        <v>0</v>
      </c>
      <c r="W41" s="32">
        <v>0</v>
      </c>
      <c r="X41" s="33">
        <v>0</v>
      </c>
      <c r="Y41" s="32">
        <v>0</v>
      </c>
      <c r="Z41" s="199">
        <f t="shared" si="18"/>
        <v>0</v>
      </c>
      <c r="AA41" s="143">
        <f t="shared" si="19"/>
        <v>0</v>
      </c>
    </row>
    <row r="42" ht="30" customHeight="1" spans="1:33">
      <c r="A42" s="36">
        <v>4</v>
      </c>
      <c r="B42" s="142">
        <v>45017</v>
      </c>
      <c r="C42" s="244">
        <f t="shared" si="20"/>
        <v>888</v>
      </c>
      <c r="D42" s="34">
        <f t="shared" si="21"/>
        <v>28553.85</v>
      </c>
      <c r="E42" s="41">
        <f t="shared" si="22"/>
        <v>2167</v>
      </c>
      <c r="F42" s="141">
        <f t="shared" si="23"/>
        <v>68211.85</v>
      </c>
      <c r="G42" s="36">
        <f t="shared" si="24"/>
        <v>379</v>
      </c>
      <c r="H42" s="53">
        <f t="shared" si="25"/>
        <v>11730.3</v>
      </c>
      <c r="I42" s="168"/>
      <c r="K42" s="36">
        <v>4</v>
      </c>
      <c r="L42" s="142">
        <v>45017</v>
      </c>
      <c r="M42" s="33">
        <v>0</v>
      </c>
      <c r="N42" s="32">
        <v>0</v>
      </c>
      <c r="O42" s="33">
        <v>0</v>
      </c>
      <c r="P42" s="32">
        <v>0</v>
      </c>
      <c r="Q42" s="199">
        <f t="shared" si="16"/>
        <v>0</v>
      </c>
      <c r="R42" s="143">
        <f t="shared" si="17"/>
        <v>0</v>
      </c>
      <c r="T42" s="36">
        <v>4</v>
      </c>
      <c r="U42" s="142">
        <v>45017</v>
      </c>
      <c r="V42" s="33">
        <v>0</v>
      </c>
      <c r="W42" s="32">
        <v>0</v>
      </c>
      <c r="X42" s="33">
        <v>0</v>
      </c>
      <c r="Y42" s="32">
        <v>0</v>
      </c>
      <c r="Z42" s="199">
        <f t="shared" si="18"/>
        <v>0</v>
      </c>
      <c r="AA42" s="143">
        <f t="shared" si="19"/>
        <v>0</v>
      </c>
    </row>
    <row r="43" ht="30" customHeight="1" spans="1:33">
      <c r="A43" s="36">
        <v>5</v>
      </c>
      <c r="B43" s="142">
        <v>45047</v>
      </c>
      <c r="C43" s="244">
        <f t="shared" si="20"/>
        <v>1716</v>
      </c>
      <c r="D43" s="34">
        <f t="shared" si="21"/>
        <v>54386.05</v>
      </c>
      <c r="E43" s="41">
        <f t="shared" si="22"/>
        <v>2501</v>
      </c>
      <c r="F43" s="141">
        <f t="shared" si="23"/>
        <v>80225.65</v>
      </c>
      <c r="G43" s="36">
        <f t="shared" si="24"/>
        <v>342</v>
      </c>
      <c r="H43" s="53">
        <f t="shared" si="25"/>
        <v>10502.1</v>
      </c>
      <c r="I43" s="168"/>
      <c r="K43" s="36">
        <v>5</v>
      </c>
      <c r="L43" s="142">
        <v>45047</v>
      </c>
      <c r="M43" s="33">
        <v>0</v>
      </c>
      <c r="N43" s="32">
        <v>0</v>
      </c>
      <c r="O43" s="33">
        <v>0</v>
      </c>
      <c r="P43" s="32">
        <v>0</v>
      </c>
      <c r="Q43" s="199">
        <f t="shared" si="16"/>
        <v>0</v>
      </c>
      <c r="R43" s="143">
        <f t="shared" si="17"/>
        <v>0</v>
      </c>
      <c r="T43" s="36">
        <v>5</v>
      </c>
      <c r="U43" s="142">
        <v>45047</v>
      </c>
      <c r="V43" s="33">
        <v>0</v>
      </c>
      <c r="W43" s="32">
        <v>0</v>
      </c>
      <c r="X43" s="33">
        <v>0</v>
      </c>
      <c r="Y43" s="32">
        <v>0</v>
      </c>
      <c r="Z43" s="199">
        <f t="shared" si="18"/>
        <v>0</v>
      </c>
      <c r="AA43" s="143">
        <f t="shared" si="19"/>
        <v>0</v>
      </c>
    </row>
    <row r="44" ht="30" customHeight="1" spans="1:33">
      <c r="A44" s="36">
        <v>6</v>
      </c>
      <c r="B44" s="142">
        <v>45078</v>
      </c>
      <c r="C44" s="244">
        <f t="shared" si="20"/>
        <v>1793</v>
      </c>
      <c r="D44" s="34">
        <f t="shared" si="21"/>
        <v>54388.6</v>
      </c>
      <c r="E44" s="41">
        <f t="shared" si="22"/>
        <v>2431</v>
      </c>
      <c r="F44" s="141">
        <f t="shared" si="23"/>
        <v>78204.9</v>
      </c>
      <c r="G44" s="36">
        <f t="shared" si="24"/>
        <v>329</v>
      </c>
      <c r="H44" s="53">
        <f t="shared" si="25"/>
        <v>10194.95</v>
      </c>
      <c r="I44" s="168"/>
      <c r="K44" s="36">
        <v>6</v>
      </c>
      <c r="L44" s="142">
        <v>45078</v>
      </c>
      <c r="M44" s="33">
        <v>0</v>
      </c>
      <c r="N44" s="32">
        <v>0</v>
      </c>
      <c r="O44" s="33">
        <v>0</v>
      </c>
      <c r="P44" s="32">
        <v>0</v>
      </c>
      <c r="Q44" s="199">
        <f t="shared" si="16"/>
        <v>0</v>
      </c>
      <c r="R44" s="143">
        <f t="shared" si="17"/>
        <v>0</v>
      </c>
      <c r="T44" s="36">
        <v>6</v>
      </c>
      <c r="U44" s="142">
        <v>45078</v>
      </c>
      <c r="V44" s="33">
        <v>0</v>
      </c>
      <c r="W44" s="32">
        <v>0</v>
      </c>
      <c r="X44" s="33">
        <v>0</v>
      </c>
      <c r="Y44" s="32">
        <v>0</v>
      </c>
      <c r="Z44" s="199">
        <f t="shared" si="18"/>
        <v>0</v>
      </c>
      <c r="AA44" s="143">
        <f t="shared" si="19"/>
        <v>0</v>
      </c>
    </row>
    <row r="45" ht="30" customHeight="1" spans="1:33">
      <c r="A45" s="36">
        <v>7</v>
      </c>
      <c r="B45" s="142">
        <v>45108</v>
      </c>
      <c r="C45" s="244">
        <f t="shared" si="20"/>
        <v>1945</v>
      </c>
      <c r="D45" s="34">
        <f t="shared" si="21"/>
        <v>60350</v>
      </c>
      <c r="E45" s="41">
        <f t="shared" si="22"/>
        <v>2623</v>
      </c>
      <c r="F45" s="141">
        <f t="shared" si="23"/>
        <v>84656.45</v>
      </c>
      <c r="G45" s="36">
        <f t="shared" si="24"/>
        <v>418</v>
      </c>
      <c r="H45" s="53">
        <f t="shared" si="25"/>
        <v>13136.2</v>
      </c>
      <c r="I45" s="168"/>
      <c r="K45" s="36">
        <v>7</v>
      </c>
      <c r="L45" s="142">
        <v>45108</v>
      </c>
      <c r="M45" s="33">
        <v>0</v>
      </c>
      <c r="N45" s="32">
        <v>0</v>
      </c>
      <c r="O45" s="33">
        <v>0</v>
      </c>
      <c r="P45" s="32">
        <v>0</v>
      </c>
      <c r="Q45" s="199">
        <f t="shared" si="16"/>
        <v>0</v>
      </c>
      <c r="R45" s="143">
        <f t="shared" si="17"/>
        <v>0</v>
      </c>
      <c r="T45" s="36">
        <v>7</v>
      </c>
      <c r="U45" s="142">
        <v>45108</v>
      </c>
      <c r="V45" s="33">
        <v>0</v>
      </c>
      <c r="W45" s="32">
        <v>0</v>
      </c>
      <c r="X45" s="33">
        <v>0</v>
      </c>
      <c r="Y45" s="32">
        <v>0</v>
      </c>
      <c r="Z45" s="199">
        <f t="shared" si="18"/>
        <v>0</v>
      </c>
      <c r="AA45" s="143">
        <f t="shared" si="19"/>
        <v>0</v>
      </c>
    </row>
    <row r="46" ht="30" customHeight="1" spans="1:33">
      <c r="A46" s="36">
        <v>8</v>
      </c>
      <c r="B46" s="142">
        <v>45139</v>
      </c>
      <c r="C46" s="244">
        <f t="shared" si="20"/>
        <v>2002</v>
      </c>
      <c r="D46" s="34">
        <f t="shared" si="21"/>
        <v>62723.85</v>
      </c>
      <c r="E46" s="41">
        <f t="shared" si="22"/>
        <v>3026</v>
      </c>
      <c r="F46" s="141">
        <f t="shared" si="23"/>
        <v>97362.85</v>
      </c>
      <c r="G46" s="36">
        <f t="shared" si="24"/>
        <v>535</v>
      </c>
      <c r="H46" s="53">
        <f t="shared" si="25"/>
        <v>16909.95</v>
      </c>
      <c r="I46" s="168"/>
      <c r="K46" s="36">
        <v>8</v>
      </c>
      <c r="L46" s="142">
        <v>45139</v>
      </c>
      <c r="M46" s="33">
        <v>0</v>
      </c>
      <c r="N46" s="32">
        <v>0</v>
      </c>
      <c r="O46" s="33">
        <v>0</v>
      </c>
      <c r="P46" s="32">
        <v>0</v>
      </c>
      <c r="Q46" s="199">
        <f t="shared" si="16"/>
        <v>0</v>
      </c>
      <c r="R46" s="143">
        <f t="shared" si="17"/>
        <v>0</v>
      </c>
      <c r="T46" s="36">
        <v>8</v>
      </c>
      <c r="U46" s="142">
        <v>45139</v>
      </c>
      <c r="V46" s="33">
        <v>0</v>
      </c>
      <c r="W46" s="32">
        <v>0</v>
      </c>
      <c r="X46" s="33">
        <v>0</v>
      </c>
      <c r="Y46" s="32">
        <v>0</v>
      </c>
      <c r="Z46" s="199">
        <f t="shared" si="18"/>
        <v>0</v>
      </c>
      <c r="AA46" s="143">
        <f t="shared" si="19"/>
        <v>0</v>
      </c>
    </row>
    <row r="47" ht="30" customHeight="1" spans="1:33">
      <c r="A47" s="36">
        <v>9</v>
      </c>
      <c r="B47" s="142">
        <v>45170</v>
      </c>
      <c r="C47" s="244">
        <f t="shared" si="20"/>
        <v>1722</v>
      </c>
      <c r="D47" s="34">
        <f t="shared" si="21"/>
        <v>53710.8</v>
      </c>
      <c r="E47" s="41">
        <f t="shared" si="22"/>
        <v>2340</v>
      </c>
      <c r="F47" s="141">
        <f t="shared" si="23"/>
        <v>76538.8</v>
      </c>
      <c r="G47" s="36">
        <f t="shared" si="24"/>
        <v>405</v>
      </c>
      <c r="H47" s="53">
        <f t="shared" si="25"/>
        <v>12875.1</v>
      </c>
      <c r="I47" s="168"/>
      <c r="K47" s="36">
        <v>9</v>
      </c>
      <c r="L47" s="142">
        <v>45170</v>
      </c>
      <c r="M47" s="33">
        <v>0</v>
      </c>
      <c r="N47" s="32">
        <v>0</v>
      </c>
      <c r="O47" s="33">
        <v>0</v>
      </c>
      <c r="P47" s="32">
        <v>0</v>
      </c>
      <c r="Q47" s="199">
        <f t="shared" si="16"/>
        <v>0</v>
      </c>
      <c r="R47" s="143">
        <f t="shared" si="17"/>
        <v>0</v>
      </c>
      <c r="T47" s="36">
        <v>9</v>
      </c>
      <c r="U47" s="142">
        <v>45170</v>
      </c>
      <c r="V47" s="33">
        <v>0</v>
      </c>
      <c r="W47" s="32">
        <v>0</v>
      </c>
      <c r="X47" s="33">
        <v>0</v>
      </c>
      <c r="Y47" s="32">
        <v>0</v>
      </c>
      <c r="Z47" s="199">
        <f t="shared" si="18"/>
        <v>0</v>
      </c>
      <c r="AA47" s="143">
        <f t="shared" si="19"/>
        <v>0</v>
      </c>
    </row>
    <row r="48" ht="30" customHeight="1" spans="1:33">
      <c r="A48" s="36">
        <v>10</v>
      </c>
      <c r="B48" s="142">
        <v>45200</v>
      </c>
      <c r="C48" s="244">
        <f t="shared" si="20"/>
        <v>1713</v>
      </c>
      <c r="D48" s="34">
        <f t="shared" si="21"/>
        <v>54142.45</v>
      </c>
      <c r="E48" s="41">
        <f t="shared" si="22"/>
        <v>2919</v>
      </c>
      <c r="F48" s="141">
        <f t="shared" si="23"/>
        <v>95911.25</v>
      </c>
      <c r="G48" s="36">
        <f t="shared" si="24"/>
        <v>418</v>
      </c>
      <c r="H48" s="53">
        <f t="shared" si="25"/>
        <v>13374.3</v>
      </c>
      <c r="I48" s="168"/>
      <c r="K48" s="36">
        <v>10</v>
      </c>
      <c r="L48" s="142">
        <v>45200</v>
      </c>
      <c r="M48" s="33">
        <v>0</v>
      </c>
      <c r="N48" s="32">
        <v>0</v>
      </c>
      <c r="O48" s="33">
        <v>0</v>
      </c>
      <c r="P48" s="32">
        <v>0</v>
      </c>
      <c r="Q48" s="199">
        <f t="shared" si="16"/>
        <v>0</v>
      </c>
      <c r="R48" s="143">
        <f t="shared" si="17"/>
        <v>0</v>
      </c>
      <c r="T48" s="36">
        <v>10</v>
      </c>
      <c r="U48" s="142">
        <v>45200</v>
      </c>
      <c r="V48" s="33">
        <v>0</v>
      </c>
      <c r="W48" s="32">
        <v>0</v>
      </c>
      <c r="X48" s="33">
        <v>0</v>
      </c>
      <c r="Y48" s="32">
        <v>0</v>
      </c>
      <c r="Z48" s="199">
        <f t="shared" si="18"/>
        <v>0</v>
      </c>
      <c r="AA48" s="143">
        <f t="shared" si="19"/>
        <v>0</v>
      </c>
    </row>
    <row r="49" ht="30" customHeight="1" spans="1:27">
      <c r="A49" s="36">
        <v>11</v>
      </c>
      <c r="B49" s="142">
        <v>45231</v>
      </c>
      <c r="C49" s="244">
        <f t="shared" si="20"/>
        <v>1842</v>
      </c>
      <c r="D49" s="34">
        <f t="shared" si="21"/>
        <v>58236.15</v>
      </c>
      <c r="E49" s="41">
        <f t="shared" si="22"/>
        <v>3422</v>
      </c>
      <c r="F49" s="141">
        <f t="shared" si="23"/>
        <v>113655.95</v>
      </c>
      <c r="G49" s="36">
        <f t="shared" si="24"/>
        <v>494</v>
      </c>
      <c r="H49" s="53">
        <f t="shared" si="25"/>
        <v>15325</v>
      </c>
      <c r="I49" s="168"/>
      <c r="K49" s="36">
        <v>11</v>
      </c>
      <c r="L49" s="142">
        <v>45231</v>
      </c>
      <c r="M49" s="33">
        <v>0</v>
      </c>
      <c r="N49" s="32">
        <v>0</v>
      </c>
      <c r="O49" s="33">
        <v>0</v>
      </c>
      <c r="P49" s="32">
        <v>0</v>
      </c>
      <c r="Q49" s="199">
        <f t="shared" si="16"/>
        <v>0</v>
      </c>
      <c r="R49" s="143">
        <f t="shared" si="17"/>
        <v>0</v>
      </c>
      <c r="T49" s="36">
        <v>11</v>
      </c>
      <c r="U49" s="142">
        <v>45231</v>
      </c>
      <c r="V49" s="33">
        <v>22</v>
      </c>
      <c r="W49" s="32">
        <v>687.25</v>
      </c>
      <c r="X49" s="33">
        <v>0</v>
      </c>
      <c r="Y49" s="32">
        <v>0</v>
      </c>
      <c r="Z49" s="199">
        <f t="shared" si="18"/>
        <v>22</v>
      </c>
      <c r="AA49" s="143">
        <f t="shared" si="19"/>
        <v>687.25</v>
      </c>
    </row>
    <row r="50" ht="30" customHeight="1" spans="1:27">
      <c r="A50" s="36">
        <v>12</v>
      </c>
      <c r="B50" s="142">
        <v>45261</v>
      </c>
      <c r="C50" s="244">
        <f t="shared" si="20"/>
        <v>1398</v>
      </c>
      <c r="D50" s="34">
        <f t="shared" si="21"/>
        <v>44357.65</v>
      </c>
      <c r="E50" s="41">
        <f t="shared" si="22"/>
        <v>2686</v>
      </c>
      <c r="F50" s="141">
        <f t="shared" si="23"/>
        <v>86971.4</v>
      </c>
      <c r="G50" s="36">
        <f t="shared" si="24"/>
        <v>391</v>
      </c>
      <c r="H50" s="53">
        <f t="shared" si="25"/>
        <v>12246.85</v>
      </c>
      <c r="I50" s="168"/>
      <c r="K50" s="36">
        <v>12</v>
      </c>
      <c r="L50" s="142">
        <v>45261</v>
      </c>
      <c r="M50" s="51">
        <v>273</v>
      </c>
      <c r="N50" s="32">
        <v>9262.6</v>
      </c>
      <c r="O50" s="51">
        <v>112</v>
      </c>
      <c r="P50" s="51">
        <v>3818.95</v>
      </c>
      <c r="Q50" s="199">
        <f t="shared" si="16"/>
        <v>385</v>
      </c>
      <c r="R50" s="143">
        <f t="shared" si="17"/>
        <v>13081.55</v>
      </c>
      <c r="T50" s="36">
        <v>12</v>
      </c>
      <c r="U50" s="142">
        <v>45261</v>
      </c>
      <c r="V50" s="51">
        <v>9</v>
      </c>
      <c r="W50" s="51">
        <v>255.4</v>
      </c>
      <c r="X50" s="51">
        <v>5</v>
      </c>
      <c r="Y50" s="51">
        <v>137.25</v>
      </c>
      <c r="Z50" s="199">
        <f t="shared" si="18"/>
        <v>14</v>
      </c>
      <c r="AA50" s="143">
        <f t="shared" si="19"/>
        <v>392.65</v>
      </c>
    </row>
    <row r="51" ht="30" customHeight="1" spans="1:27">
      <c r="A51" s="54"/>
      <c r="B51" s="62" t="s">
        <v>25</v>
      </c>
      <c r="C51" s="247">
        <f>SUM(C39:C50)</f>
        <v>19123</v>
      </c>
      <c r="D51" s="58">
        <f>SUM(D39:D50)</f>
        <v>601314.4</v>
      </c>
      <c r="E51" s="54">
        <f t="shared" ref="C51:H51" si="26">SUM(E39:E50)</f>
        <v>32792</v>
      </c>
      <c r="F51" s="150">
        <f t="shared" si="26"/>
        <v>1057856.35</v>
      </c>
      <c r="G51" s="54">
        <f t="shared" si="26"/>
        <v>4982</v>
      </c>
      <c r="H51" s="64">
        <f t="shared" si="26"/>
        <v>155418.6</v>
      </c>
      <c r="I51" s="170"/>
      <c r="K51" s="54"/>
      <c r="L51" s="62" t="s">
        <v>25</v>
      </c>
      <c r="M51" s="57">
        <f t="shared" ref="M51:R51" si="27">SUM(M39:M50)</f>
        <v>273</v>
      </c>
      <c r="N51" s="56">
        <f t="shared" si="27"/>
        <v>9262.6</v>
      </c>
      <c r="O51" s="56">
        <f t="shared" si="27"/>
        <v>112</v>
      </c>
      <c r="P51" s="56">
        <f t="shared" si="27"/>
        <v>3818.95</v>
      </c>
      <c r="Q51" s="62">
        <f t="shared" si="27"/>
        <v>385</v>
      </c>
      <c r="R51" s="150">
        <f t="shared" si="27"/>
        <v>13081.55</v>
      </c>
      <c r="T51" s="54"/>
      <c r="U51" s="62" t="s">
        <v>25</v>
      </c>
      <c r="V51" s="57">
        <f t="shared" ref="V51:AA51" si="28">SUM(V39:V50)</f>
        <v>31</v>
      </c>
      <c r="W51" s="56">
        <f t="shared" si="28"/>
        <v>942.65</v>
      </c>
      <c r="X51" s="56">
        <f t="shared" si="28"/>
        <v>5</v>
      </c>
      <c r="Y51" s="56">
        <f t="shared" si="28"/>
        <v>137.25</v>
      </c>
      <c r="Z51" s="62">
        <f t="shared" si="28"/>
        <v>36</v>
      </c>
      <c r="AA51" s="150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38" t="s">
        <v>149</v>
      </c>
      <c r="S1" s="138"/>
      <c r="T1" s="138"/>
      <c r="U1" s="138"/>
      <c r="V1" s="138"/>
      <c r="W1" s="138"/>
      <c r="X1" s="138"/>
      <c r="Y1" s="138"/>
      <c r="Z1" s="194"/>
      <c r="AA1" s="138" t="s">
        <v>150</v>
      </c>
      <c r="AB1" s="138"/>
      <c r="AC1" s="138"/>
      <c r="AD1" s="138"/>
      <c r="AE1" s="138"/>
      <c r="AF1" s="138"/>
      <c r="AG1" s="138"/>
      <c r="AH1" s="138"/>
    </row>
    <row r="2" customFormat="1" ht="27" customHeight="1" spans="1:34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7" t="s">
        <v>108</v>
      </c>
      <c r="H2" s="8"/>
      <c r="I2" s="9" t="s">
        <v>151</v>
      </c>
      <c r="J2" s="6"/>
      <c r="K2" s="6" t="s">
        <v>152</v>
      </c>
      <c r="L2" s="5"/>
      <c r="M2" s="10" t="s">
        <v>153</v>
      </c>
      <c r="N2" s="11"/>
      <c r="O2" s="10" t="s">
        <v>125</v>
      </c>
      <c r="P2" s="73"/>
      <c r="R2" s="4" t="s">
        <v>1</v>
      </c>
      <c r="S2" s="6" t="s">
        <v>2</v>
      </c>
      <c r="T2" s="6" t="s">
        <v>154</v>
      </c>
      <c r="U2" s="6"/>
      <c r="V2" s="6" t="s">
        <v>155</v>
      </c>
      <c r="W2" s="6"/>
      <c r="X2" s="195" t="s">
        <v>156</v>
      </c>
      <c r="Y2" s="196"/>
      <c r="AA2" s="4" t="s">
        <v>1</v>
      </c>
      <c r="AB2" s="6" t="s">
        <v>2</v>
      </c>
      <c r="AC2" s="6" t="s">
        <v>157</v>
      </c>
      <c r="AD2" s="6"/>
      <c r="AE2" s="6" t="s">
        <v>158</v>
      </c>
      <c r="AF2" s="6"/>
      <c r="AG2" s="195" t="s">
        <v>159</v>
      </c>
      <c r="AH2" s="196"/>
    </row>
    <row r="3" customFormat="1" ht="32" customHeight="1" spans="1:34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1" t="s">
        <v>22</v>
      </c>
      <c r="H3" s="22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1" t="s">
        <v>22</v>
      </c>
      <c r="N3" s="24" t="s">
        <v>23</v>
      </c>
      <c r="O3" s="21" t="s">
        <v>9</v>
      </c>
      <c r="P3" s="22" t="s">
        <v>10</v>
      </c>
      <c r="R3" s="18"/>
      <c r="S3" s="19"/>
      <c r="T3" s="19" t="s">
        <v>9</v>
      </c>
      <c r="U3" s="19" t="s">
        <v>10</v>
      </c>
      <c r="V3" s="19" t="s">
        <v>9</v>
      </c>
      <c r="W3" s="19" t="s">
        <v>10</v>
      </c>
      <c r="X3" s="197" t="s">
        <v>22</v>
      </c>
      <c r="Y3" s="198" t="s">
        <v>23</v>
      </c>
      <c r="AA3" s="18"/>
      <c r="AB3" s="19"/>
      <c r="AC3" s="19" t="s">
        <v>9</v>
      </c>
      <c r="AD3" s="19" t="s">
        <v>10</v>
      </c>
      <c r="AE3" s="19" t="s">
        <v>9</v>
      </c>
      <c r="AF3" s="19" t="s">
        <v>10</v>
      </c>
      <c r="AG3" s="197" t="s">
        <v>22</v>
      </c>
      <c r="AH3" s="198" t="s">
        <v>23</v>
      </c>
    </row>
    <row r="4" customFormat="1" ht="30" customHeight="1" spans="1:34">
      <c r="A4" s="29">
        <v>1</v>
      </c>
      <c r="B4" s="30">
        <v>45292</v>
      </c>
      <c r="C4" s="31">
        <v>45</v>
      </c>
      <c r="D4" s="32">
        <v>1413</v>
      </c>
      <c r="E4" s="33">
        <v>447</v>
      </c>
      <c r="F4" s="34">
        <v>14051.7</v>
      </c>
      <c r="G4" s="36">
        <f t="shared" ref="G4:G15" si="0">C4+E4</f>
        <v>492</v>
      </c>
      <c r="H4" s="37">
        <f t="shared" ref="H4:H15" si="1">D4+F4</f>
        <v>15464.7</v>
      </c>
      <c r="I4" s="38">
        <v>105</v>
      </c>
      <c r="J4" s="32">
        <v>3368.55</v>
      </c>
      <c r="K4" s="33">
        <v>732</v>
      </c>
      <c r="L4" s="34">
        <v>23150.3</v>
      </c>
      <c r="M4" s="41">
        <f t="shared" ref="M4:M15" si="2">I4+K4</f>
        <v>837</v>
      </c>
      <c r="N4" s="40">
        <f t="shared" ref="N4:N15" si="3">J4+L4</f>
        <v>26518.85</v>
      </c>
      <c r="O4" s="42">
        <v>255</v>
      </c>
      <c r="P4" s="98">
        <v>7971.55</v>
      </c>
      <c r="R4" s="36">
        <v>1</v>
      </c>
      <c r="S4" s="142">
        <v>45292</v>
      </c>
      <c r="T4" s="33">
        <v>32</v>
      </c>
      <c r="U4" s="32">
        <v>1218.7</v>
      </c>
      <c r="V4" s="33">
        <v>39</v>
      </c>
      <c r="W4" s="32">
        <v>1415.3</v>
      </c>
      <c r="X4" s="199">
        <f t="shared" ref="X4:X15" si="4">T4+V4</f>
        <v>71</v>
      </c>
      <c r="Y4" s="143">
        <f t="shared" ref="Y4:Y15" si="5">U4+W4</f>
        <v>2634</v>
      </c>
      <c r="AA4" s="36">
        <v>1</v>
      </c>
      <c r="AB4" s="142">
        <v>45292</v>
      </c>
      <c r="AC4" s="33">
        <v>0</v>
      </c>
      <c r="AD4" s="32">
        <v>0</v>
      </c>
      <c r="AE4" s="33">
        <v>0</v>
      </c>
      <c r="AF4" s="32">
        <v>0</v>
      </c>
      <c r="AG4" s="199">
        <f t="shared" ref="AG4:AG15" si="6">AC4+AE4</f>
        <v>0</v>
      </c>
      <c r="AH4" s="143">
        <f t="shared" ref="AH4:AH15" si="7">AD4+AF4</f>
        <v>0</v>
      </c>
    </row>
    <row r="5" customFormat="1" ht="30" customHeight="1" spans="1:34">
      <c r="A5" s="41">
        <v>2</v>
      </c>
      <c r="B5" s="30">
        <v>45323</v>
      </c>
      <c r="C5" s="31">
        <v>191</v>
      </c>
      <c r="D5" s="32">
        <v>6110.9</v>
      </c>
      <c r="E5" s="33">
        <v>173</v>
      </c>
      <c r="F5" s="34">
        <v>5532.9</v>
      </c>
      <c r="G5" s="36">
        <f t="shared" si="0"/>
        <v>364</v>
      </c>
      <c r="H5" s="37">
        <f t="shared" si="1"/>
        <v>11643.8</v>
      </c>
      <c r="I5" s="38">
        <v>400</v>
      </c>
      <c r="J5" s="32">
        <v>12562.55</v>
      </c>
      <c r="K5" s="33">
        <v>611</v>
      </c>
      <c r="L5" s="34">
        <v>19172.5</v>
      </c>
      <c r="M5" s="41">
        <f t="shared" si="2"/>
        <v>1011</v>
      </c>
      <c r="N5" s="40">
        <f t="shared" si="3"/>
        <v>31735.05</v>
      </c>
      <c r="O5" s="42">
        <v>319</v>
      </c>
      <c r="P5" s="98">
        <v>10158.15</v>
      </c>
      <c r="R5" s="36">
        <v>2</v>
      </c>
      <c r="S5" s="142">
        <v>45323</v>
      </c>
      <c r="T5" s="33">
        <v>15</v>
      </c>
      <c r="U5" s="32">
        <v>607.15</v>
      </c>
      <c r="V5" s="33">
        <v>40</v>
      </c>
      <c r="W5" s="32">
        <v>1431.45</v>
      </c>
      <c r="X5" s="199">
        <f t="shared" si="4"/>
        <v>55</v>
      </c>
      <c r="Y5" s="143">
        <f t="shared" si="5"/>
        <v>2038.6</v>
      </c>
      <c r="AA5" s="36">
        <v>2</v>
      </c>
      <c r="AB5" s="142">
        <v>45323</v>
      </c>
      <c r="AC5" s="33">
        <v>0</v>
      </c>
      <c r="AD5" s="32">
        <v>0</v>
      </c>
      <c r="AE5" s="33">
        <v>0</v>
      </c>
      <c r="AF5" s="32">
        <v>0</v>
      </c>
      <c r="AG5" s="199">
        <f t="shared" si="6"/>
        <v>0</v>
      </c>
      <c r="AH5" s="143">
        <f t="shared" si="7"/>
        <v>0</v>
      </c>
    </row>
    <row r="6" customFormat="1" ht="30" customHeight="1" spans="1:34">
      <c r="A6" s="41">
        <v>3</v>
      </c>
      <c r="B6" s="30">
        <v>45352</v>
      </c>
      <c r="C6" s="31">
        <v>196</v>
      </c>
      <c r="D6" s="32">
        <v>6284.1</v>
      </c>
      <c r="E6" s="33">
        <v>676</v>
      </c>
      <c r="F6" s="34">
        <v>21577.5</v>
      </c>
      <c r="G6" s="36">
        <f t="shared" si="0"/>
        <v>872</v>
      </c>
      <c r="H6" s="37">
        <f t="shared" si="1"/>
        <v>27861.6</v>
      </c>
      <c r="I6" s="38">
        <v>504</v>
      </c>
      <c r="J6" s="32">
        <v>15971.6</v>
      </c>
      <c r="K6" s="33">
        <v>1318</v>
      </c>
      <c r="L6" s="34">
        <v>41528.9</v>
      </c>
      <c r="M6" s="41">
        <f t="shared" si="2"/>
        <v>1822</v>
      </c>
      <c r="N6" s="40">
        <f t="shared" si="3"/>
        <v>57500.5</v>
      </c>
      <c r="O6" s="31">
        <v>619</v>
      </c>
      <c r="P6" s="117">
        <v>19511.4</v>
      </c>
      <c r="R6" s="36">
        <v>3</v>
      </c>
      <c r="S6" s="142">
        <v>45352</v>
      </c>
      <c r="T6" s="33">
        <v>36</v>
      </c>
      <c r="U6" s="32">
        <v>1325.45</v>
      </c>
      <c r="V6" s="33">
        <v>67</v>
      </c>
      <c r="W6" s="32">
        <v>2474.25</v>
      </c>
      <c r="X6" s="199">
        <f t="shared" si="4"/>
        <v>103</v>
      </c>
      <c r="Y6" s="143">
        <f t="shared" si="5"/>
        <v>3799.7</v>
      </c>
      <c r="AA6" s="36">
        <v>3</v>
      </c>
      <c r="AB6" s="142">
        <v>45352</v>
      </c>
      <c r="AC6" s="33">
        <v>0</v>
      </c>
      <c r="AD6" s="32">
        <v>0</v>
      </c>
      <c r="AE6" s="33">
        <v>0</v>
      </c>
      <c r="AF6" s="32">
        <v>0</v>
      </c>
      <c r="AG6" s="199">
        <f t="shared" si="6"/>
        <v>0</v>
      </c>
      <c r="AH6" s="143">
        <f t="shared" si="7"/>
        <v>0</v>
      </c>
    </row>
    <row r="7" customFormat="1" ht="30" customHeight="1" spans="1:34">
      <c r="A7" s="41">
        <v>4</v>
      </c>
      <c r="B7" s="30">
        <v>45383</v>
      </c>
      <c r="C7" s="31">
        <v>190</v>
      </c>
      <c r="D7" s="32">
        <v>6061.4</v>
      </c>
      <c r="E7" s="33">
        <v>702</v>
      </c>
      <c r="F7" s="34">
        <v>22667.05</v>
      </c>
      <c r="G7" s="36">
        <f t="shared" si="0"/>
        <v>892</v>
      </c>
      <c r="H7" s="37">
        <f t="shared" si="1"/>
        <v>28728.45</v>
      </c>
      <c r="I7" s="38">
        <v>345</v>
      </c>
      <c r="J7" s="32">
        <v>10931.85</v>
      </c>
      <c r="K7" s="33">
        <v>976</v>
      </c>
      <c r="L7" s="34">
        <v>30854</v>
      </c>
      <c r="M7" s="41">
        <f t="shared" si="2"/>
        <v>1321</v>
      </c>
      <c r="N7" s="40">
        <f t="shared" si="3"/>
        <v>41785.85</v>
      </c>
      <c r="O7" s="31">
        <v>539</v>
      </c>
      <c r="P7" s="117">
        <v>16942.6</v>
      </c>
      <c r="R7" s="36">
        <v>4</v>
      </c>
      <c r="S7" s="142">
        <v>45383</v>
      </c>
      <c r="T7" s="33">
        <v>80</v>
      </c>
      <c r="U7" s="32">
        <v>2661.3</v>
      </c>
      <c r="V7" s="33">
        <v>80</v>
      </c>
      <c r="W7" s="32">
        <v>2782.85</v>
      </c>
      <c r="X7" s="199">
        <f t="shared" si="4"/>
        <v>160</v>
      </c>
      <c r="Y7" s="143">
        <f t="shared" si="5"/>
        <v>5444.15</v>
      </c>
      <c r="AA7" s="36">
        <v>4</v>
      </c>
      <c r="AB7" s="142">
        <v>45383</v>
      </c>
      <c r="AC7" s="33">
        <v>0</v>
      </c>
      <c r="AD7" s="32">
        <v>0</v>
      </c>
      <c r="AE7" s="33">
        <v>0</v>
      </c>
      <c r="AF7" s="32">
        <v>0</v>
      </c>
      <c r="AG7" s="199">
        <f t="shared" si="6"/>
        <v>0</v>
      </c>
      <c r="AH7" s="143">
        <f t="shared" si="7"/>
        <v>0</v>
      </c>
    </row>
    <row r="8" customFormat="1" ht="30" customHeight="1" spans="1:34">
      <c r="A8" s="41">
        <v>5</v>
      </c>
      <c r="B8" s="30">
        <v>45413</v>
      </c>
      <c r="C8" s="31">
        <v>139</v>
      </c>
      <c r="D8" s="32">
        <v>4477.85</v>
      </c>
      <c r="E8" s="33">
        <v>702</v>
      </c>
      <c r="F8" s="34">
        <v>22653.3</v>
      </c>
      <c r="G8" s="36">
        <f t="shared" si="0"/>
        <v>841</v>
      </c>
      <c r="H8" s="37">
        <f t="shared" si="1"/>
        <v>27131.15</v>
      </c>
      <c r="I8" s="38">
        <v>162</v>
      </c>
      <c r="J8" s="32">
        <v>5121.5</v>
      </c>
      <c r="K8" s="33">
        <v>814</v>
      </c>
      <c r="L8" s="34">
        <v>25949.7</v>
      </c>
      <c r="M8" s="41">
        <f t="shared" si="2"/>
        <v>976</v>
      </c>
      <c r="N8" s="40">
        <f t="shared" si="3"/>
        <v>31071.2</v>
      </c>
      <c r="O8" s="31">
        <v>579</v>
      </c>
      <c r="P8" s="117">
        <v>18109.15</v>
      </c>
      <c r="R8" s="36">
        <v>5</v>
      </c>
      <c r="S8" s="142">
        <v>45413</v>
      </c>
      <c r="T8" s="33">
        <v>17</v>
      </c>
      <c r="U8" s="32">
        <v>564.2</v>
      </c>
      <c r="V8" s="33">
        <v>117</v>
      </c>
      <c r="W8" s="32">
        <v>4001.45</v>
      </c>
      <c r="X8" s="199">
        <f t="shared" si="4"/>
        <v>134</v>
      </c>
      <c r="Y8" s="143">
        <f t="shared" si="5"/>
        <v>4565.65</v>
      </c>
      <c r="AA8" s="36">
        <v>5</v>
      </c>
      <c r="AB8" s="142">
        <v>45413</v>
      </c>
      <c r="AC8" s="33">
        <v>0</v>
      </c>
      <c r="AD8" s="32">
        <v>0</v>
      </c>
      <c r="AE8" s="33">
        <v>0</v>
      </c>
      <c r="AF8" s="32">
        <v>0</v>
      </c>
      <c r="AG8" s="199">
        <f t="shared" si="6"/>
        <v>0</v>
      </c>
      <c r="AH8" s="143">
        <f t="shared" si="7"/>
        <v>0</v>
      </c>
    </row>
    <row r="9" customFormat="1" ht="30" customHeight="1" spans="1:34">
      <c r="A9" s="41">
        <v>6</v>
      </c>
      <c r="B9" s="30">
        <v>45444</v>
      </c>
      <c r="C9" s="31">
        <v>396</v>
      </c>
      <c r="D9" s="32">
        <v>12758.8</v>
      </c>
      <c r="E9" s="33">
        <v>22</v>
      </c>
      <c r="F9" s="34">
        <v>695.8</v>
      </c>
      <c r="G9" s="36">
        <f t="shared" si="0"/>
        <v>418</v>
      </c>
      <c r="H9" s="37">
        <f t="shared" si="1"/>
        <v>13454.6</v>
      </c>
      <c r="I9" s="38">
        <v>546</v>
      </c>
      <c r="J9" s="32">
        <v>17450.95</v>
      </c>
      <c r="K9" s="33">
        <v>61</v>
      </c>
      <c r="L9" s="34">
        <v>1949.4</v>
      </c>
      <c r="M9" s="41">
        <f t="shared" si="2"/>
        <v>607</v>
      </c>
      <c r="N9" s="40">
        <f t="shared" si="3"/>
        <v>19400.35</v>
      </c>
      <c r="O9" s="31">
        <v>186</v>
      </c>
      <c r="P9" s="117">
        <v>5821.8</v>
      </c>
      <c r="R9" s="36">
        <v>6</v>
      </c>
      <c r="S9" s="142">
        <v>45444</v>
      </c>
      <c r="T9" s="33">
        <v>28</v>
      </c>
      <c r="U9" s="49">
        <v>968.1</v>
      </c>
      <c r="V9" s="33">
        <v>0</v>
      </c>
      <c r="W9" s="32">
        <v>0</v>
      </c>
      <c r="X9" s="199">
        <f t="shared" si="4"/>
        <v>28</v>
      </c>
      <c r="Y9" s="143">
        <f t="shared" si="5"/>
        <v>968.1</v>
      </c>
      <c r="AA9" s="36">
        <v>6</v>
      </c>
      <c r="AB9" s="142">
        <v>45444</v>
      </c>
      <c r="AC9" s="33">
        <v>0</v>
      </c>
      <c r="AD9" s="32">
        <v>0</v>
      </c>
      <c r="AE9" s="33">
        <v>0</v>
      </c>
      <c r="AF9" s="32">
        <v>0</v>
      </c>
      <c r="AG9" s="199">
        <f t="shared" si="6"/>
        <v>0</v>
      </c>
      <c r="AH9" s="143">
        <f t="shared" si="7"/>
        <v>0</v>
      </c>
    </row>
    <row r="10" customFormat="1" ht="30" customHeight="1" spans="1:34">
      <c r="A10" s="41">
        <v>7</v>
      </c>
      <c r="B10" s="30">
        <v>45474</v>
      </c>
      <c r="C10" s="31">
        <v>241</v>
      </c>
      <c r="D10" s="32">
        <v>7720.2</v>
      </c>
      <c r="E10" s="33">
        <v>586</v>
      </c>
      <c r="F10" s="34">
        <v>18803.65</v>
      </c>
      <c r="G10" s="36">
        <f t="shared" si="0"/>
        <v>827</v>
      </c>
      <c r="H10" s="37">
        <f t="shared" si="1"/>
        <v>26523.85</v>
      </c>
      <c r="I10" s="38">
        <v>299</v>
      </c>
      <c r="J10" s="32">
        <v>9611.2</v>
      </c>
      <c r="K10" s="33">
        <v>548</v>
      </c>
      <c r="L10" s="34">
        <v>17380.2</v>
      </c>
      <c r="M10" s="41">
        <f t="shared" si="2"/>
        <v>847</v>
      </c>
      <c r="N10" s="40">
        <f t="shared" si="3"/>
        <v>26991.4</v>
      </c>
      <c r="O10" s="31">
        <v>165</v>
      </c>
      <c r="P10" s="117">
        <v>5204.95</v>
      </c>
      <c r="R10" s="36">
        <v>7</v>
      </c>
      <c r="S10" s="142">
        <v>45474</v>
      </c>
      <c r="T10" s="33">
        <v>10</v>
      </c>
      <c r="U10" s="32">
        <v>349.55</v>
      </c>
      <c r="V10" s="33">
        <v>43</v>
      </c>
      <c r="W10" s="32">
        <v>1431.55</v>
      </c>
      <c r="X10" s="199">
        <f t="shared" si="4"/>
        <v>53</v>
      </c>
      <c r="Y10" s="143">
        <f t="shared" si="5"/>
        <v>1781.1</v>
      </c>
      <c r="AA10" s="36">
        <v>7</v>
      </c>
      <c r="AB10" s="142">
        <v>45474</v>
      </c>
      <c r="AC10" s="33">
        <v>0</v>
      </c>
      <c r="AD10" s="32">
        <v>0</v>
      </c>
      <c r="AE10" s="33">
        <v>0</v>
      </c>
      <c r="AF10" s="32">
        <v>0</v>
      </c>
      <c r="AG10" s="199">
        <f t="shared" si="6"/>
        <v>0</v>
      </c>
      <c r="AH10" s="143">
        <f t="shared" si="7"/>
        <v>0</v>
      </c>
    </row>
    <row r="11" customFormat="1" ht="30" customHeight="1" spans="1:34">
      <c r="A11" s="41">
        <v>8</v>
      </c>
      <c r="B11" s="30">
        <v>45505</v>
      </c>
      <c r="C11" s="31">
        <v>271</v>
      </c>
      <c r="D11" s="32">
        <v>8662.45</v>
      </c>
      <c r="E11" s="33">
        <v>166</v>
      </c>
      <c r="F11" s="34">
        <v>5306.1</v>
      </c>
      <c r="G11" s="36">
        <f t="shared" si="0"/>
        <v>437</v>
      </c>
      <c r="H11" s="37">
        <f t="shared" si="1"/>
        <v>13968.55</v>
      </c>
      <c r="I11" s="38">
        <v>574</v>
      </c>
      <c r="J11" s="32">
        <v>18202.15</v>
      </c>
      <c r="K11" s="33">
        <v>316</v>
      </c>
      <c r="L11" s="34">
        <v>10012.7</v>
      </c>
      <c r="M11" s="41">
        <f t="shared" si="2"/>
        <v>890</v>
      </c>
      <c r="N11" s="40">
        <f t="shared" si="3"/>
        <v>28214.85</v>
      </c>
      <c r="O11" s="31">
        <v>25</v>
      </c>
      <c r="P11" s="117">
        <v>782.7</v>
      </c>
      <c r="R11" s="36">
        <v>8</v>
      </c>
      <c r="S11" s="142">
        <v>45505</v>
      </c>
      <c r="T11" s="33">
        <v>8</v>
      </c>
      <c r="U11" s="32">
        <v>247.2</v>
      </c>
      <c r="V11" s="33">
        <v>8</v>
      </c>
      <c r="W11" s="32">
        <v>257.9</v>
      </c>
      <c r="X11" s="199">
        <f t="shared" si="4"/>
        <v>16</v>
      </c>
      <c r="Y11" s="143">
        <f t="shared" si="5"/>
        <v>505.1</v>
      </c>
      <c r="AA11" s="36">
        <v>8</v>
      </c>
      <c r="AB11" s="142">
        <v>45505</v>
      </c>
      <c r="AC11" s="33">
        <v>0</v>
      </c>
      <c r="AD11" s="32">
        <v>0</v>
      </c>
      <c r="AE11" s="33">
        <v>0</v>
      </c>
      <c r="AF11" s="32">
        <v>0</v>
      </c>
      <c r="AG11" s="199">
        <f t="shared" si="6"/>
        <v>0</v>
      </c>
      <c r="AH11" s="143">
        <f t="shared" si="7"/>
        <v>0</v>
      </c>
    </row>
    <row r="12" customFormat="1" ht="30" customHeight="1" spans="1:34">
      <c r="A12" s="41">
        <v>9</v>
      </c>
      <c r="B12" s="30">
        <v>45536</v>
      </c>
      <c r="C12" s="31">
        <v>461</v>
      </c>
      <c r="D12" s="32">
        <v>14704.45</v>
      </c>
      <c r="E12" s="33">
        <v>485</v>
      </c>
      <c r="F12" s="34">
        <v>15471.25</v>
      </c>
      <c r="G12" s="36">
        <f t="shared" si="0"/>
        <v>946</v>
      </c>
      <c r="H12" s="37">
        <f t="shared" si="1"/>
        <v>30175.7</v>
      </c>
      <c r="I12" s="38">
        <v>700</v>
      </c>
      <c r="J12" s="32">
        <v>21894.45</v>
      </c>
      <c r="K12" s="33">
        <v>509</v>
      </c>
      <c r="L12" s="34">
        <v>15938.9</v>
      </c>
      <c r="M12" s="41">
        <f t="shared" si="2"/>
        <v>1209</v>
      </c>
      <c r="N12" s="40">
        <f t="shared" si="3"/>
        <v>37833.35</v>
      </c>
      <c r="O12" s="31">
        <v>216</v>
      </c>
      <c r="P12" s="117">
        <v>6803.75</v>
      </c>
      <c r="R12" s="36">
        <v>9</v>
      </c>
      <c r="S12" s="142">
        <v>45536</v>
      </c>
      <c r="T12" s="33">
        <v>15</v>
      </c>
      <c r="U12" s="32">
        <v>487.65</v>
      </c>
      <c r="V12" s="33">
        <v>66</v>
      </c>
      <c r="W12" s="32">
        <v>2522.15</v>
      </c>
      <c r="X12" s="199">
        <f t="shared" si="4"/>
        <v>81</v>
      </c>
      <c r="Y12" s="143">
        <f t="shared" si="5"/>
        <v>3009.8</v>
      </c>
      <c r="AA12" s="36">
        <v>9</v>
      </c>
      <c r="AB12" s="142">
        <v>45536</v>
      </c>
      <c r="AC12" s="33">
        <v>0</v>
      </c>
      <c r="AD12" s="32">
        <v>0</v>
      </c>
      <c r="AE12" s="33">
        <v>0</v>
      </c>
      <c r="AF12" s="32">
        <v>0</v>
      </c>
      <c r="AG12" s="199">
        <f t="shared" si="6"/>
        <v>0</v>
      </c>
      <c r="AH12" s="143">
        <f t="shared" si="7"/>
        <v>0</v>
      </c>
    </row>
    <row r="13" customFormat="1" ht="30" customHeight="1" spans="1:34">
      <c r="A13" s="41">
        <v>10</v>
      </c>
      <c r="B13" s="30">
        <v>45566</v>
      </c>
      <c r="C13" s="31">
        <v>477</v>
      </c>
      <c r="D13" s="32">
        <v>15157.85</v>
      </c>
      <c r="E13" s="33">
        <v>229</v>
      </c>
      <c r="F13" s="34">
        <v>7208.9</v>
      </c>
      <c r="G13" s="36">
        <f t="shared" si="0"/>
        <v>706</v>
      </c>
      <c r="H13" s="37">
        <f t="shared" si="1"/>
        <v>22366.75</v>
      </c>
      <c r="I13" s="38">
        <v>587</v>
      </c>
      <c r="J13" s="32">
        <v>18478.15</v>
      </c>
      <c r="K13" s="33">
        <v>251</v>
      </c>
      <c r="L13" s="34">
        <v>7910.25</v>
      </c>
      <c r="M13" s="41">
        <f t="shared" si="2"/>
        <v>838</v>
      </c>
      <c r="N13" s="40">
        <f t="shared" si="3"/>
        <v>26388.4</v>
      </c>
      <c r="O13" s="31">
        <v>91</v>
      </c>
      <c r="P13" s="117">
        <v>2851.9</v>
      </c>
      <c r="R13" s="36">
        <v>10</v>
      </c>
      <c r="S13" s="142">
        <v>45566</v>
      </c>
      <c r="T13" s="33">
        <v>10</v>
      </c>
      <c r="U13" s="32">
        <v>324.2</v>
      </c>
      <c r="V13" s="33">
        <v>6</v>
      </c>
      <c r="W13" s="32">
        <v>203.75</v>
      </c>
      <c r="X13" s="199">
        <f t="shared" si="4"/>
        <v>16</v>
      </c>
      <c r="Y13" s="143">
        <f t="shared" si="5"/>
        <v>527.95</v>
      </c>
      <c r="AA13" s="36">
        <v>10</v>
      </c>
      <c r="AB13" s="142">
        <v>45566</v>
      </c>
      <c r="AC13" s="33">
        <v>0</v>
      </c>
      <c r="AD13" s="32">
        <v>0</v>
      </c>
      <c r="AE13" s="33">
        <v>0</v>
      </c>
      <c r="AF13" s="32">
        <v>0</v>
      </c>
      <c r="AG13" s="199">
        <f t="shared" si="6"/>
        <v>0</v>
      </c>
      <c r="AH13" s="143">
        <f t="shared" si="7"/>
        <v>0</v>
      </c>
    </row>
    <row r="14" customFormat="1" ht="30" customHeight="1" spans="1:34">
      <c r="A14" s="41">
        <v>11</v>
      </c>
      <c r="B14" s="30">
        <v>45597</v>
      </c>
      <c r="C14" s="31">
        <v>372</v>
      </c>
      <c r="D14" s="32">
        <v>11873.8</v>
      </c>
      <c r="E14" s="33">
        <v>478</v>
      </c>
      <c r="F14" s="34">
        <v>15246.45</v>
      </c>
      <c r="G14" s="36">
        <f t="shared" si="0"/>
        <v>850</v>
      </c>
      <c r="H14" s="37">
        <f t="shared" si="1"/>
        <v>27120.25</v>
      </c>
      <c r="I14" s="38">
        <v>598</v>
      </c>
      <c r="J14" s="32">
        <v>18812.9</v>
      </c>
      <c r="K14" s="33">
        <v>793</v>
      </c>
      <c r="L14" s="34">
        <v>24946.75</v>
      </c>
      <c r="M14" s="41">
        <f t="shared" si="2"/>
        <v>1391</v>
      </c>
      <c r="N14" s="40">
        <f t="shared" si="3"/>
        <v>43759.65</v>
      </c>
      <c r="O14" s="31">
        <v>172</v>
      </c>
      <c r="P14" s="117">
        <v>5428.8</v>
      </c>
      <c r="R14" s="36">
        <v>11</v>
      </c>
      <c r="S14" s="142">
        <v>45597</v>
      </c>
      <c r="T14" s="33">
        <v>31</v>
      </c>
      <c r="U14" s="32">
        <v>998.45</v>
      </c>
      <c r="V14" s="33">
        <v>46</v>
      </c>
      <c r="W14" s="32">
        <v>1479.25</v>
      </c>
      <c r="X14" s="199">
        <f t="shared" si="4"/>
        <v>77</v>
      </c>
      <c r="Y14" s="143">
        <f t="shared" si="5"/>
        <v>2477.7</v>
      </c>
      <c r="AA14" s="36">
        <v>11</v>
      </c>
      <c r="AB14" s="142">
        <v>45597</v>
      </c>
      <c r="AC14" s="33">
        <v>0</v>
      </c>
      <c r="AD14" s="32">
        <v>0</v>
      </c>
      <c r="AE14" s="33">
        <v>0</v>
      </c>
      <c r="AF14" s="32">
        <v>0</v>
      </c>
      <c r="AG14" s="199">
        <f t="shared" si="6"/>
        <v>0</v>
      </c>
      <c r="AH14" s="143">
        <f t="shared" si="7"/>
        <v>0</v>
      </c>
    </row>
    <row r="15" customFormat="1" ht="30" customHeight="1" spans="1:34">
      <c r="A15" s="41">
        <v>12</v>
      </c>
      <c r="B15" s="30">
        <v>45627</v>
      </c>
      <c r="C15" s="31">
        <v>422</v>
      </c>
      <c r="D15" s="32">
        <v>13402.25</v>
      </c>
      <c r="E15" s="33">
        <v>400</v>
      </c>
      <c r="F15" s="34">
        <v>12632.95</v>
      </c>
      <c r="G15" s="36">
        <f t="shared" si="0"/>
        <v>822</v>
      </c>
      <c r="H15" s="37">
        <f t="shared" si="1"/>
        <v>26035.2</v>
      </c>
      <c r="I15" s="38">
        <v>654</v>
      </c>
      <c r="J15" s="32">
        <v>20688.25</v>
      </c>
      <c r="K15" s="33">
        <v>606</v>
      </c>
      <c r="L15" s="34">
        <v>19304.65</v>
      </c>
      <c r="M15" s="41">
        <f t="shared" si="2"/>
        <v>1260</v>
      </c>
      <c r="N15" s="40">
        <f t="shared" si="3"/>
        <v>39992.9</v>
      </c>
      <c r="O15" s="31">
        <v>137</v>
      </c>
      <c r="P15" s="117">
        <v>4343.35</v>
      </c>
      <c r="R15" s="36">
        <v>12</v>
      </c>
      <c r="S15" s="142">
        <v>45627</v>
      </c>
      <c r="T15" s="33">
        <v>49</v>
      </c>
      <c r="U15" s="32">
        <v>1602.7</v>
      </c>
      <c r="V15" s="33">
        <v>100</v>
      </c>
      <c r="W15" s="32">
        <v>3245.9</v>
      </c>
      <c r="X15" s="199">
        <f t="shared" si="4"/>
        <v>149</v>
      </c>
      <c r="Y15" s="143">
        <f t="shared" si="5"/>
        <v>4848.6</v>
      </c>
      <c r="AA15" s="36">
        <v>12</v>
      </c>
      <c r="AB15" s="142">
        <v>45627</v>
      </c>
      <c r="AC15" s="33">
        <v>16</v>
      </c>
      <c r="AD15" s="32">
        <v>518.1</v>
      </c>
      <c r="AE15" s="33">
        <v>55</v>
      </c>
      <c r="AF15" s="32">
        <v>1788.85</v>
      </c>
      <c r="AG15" s="199">
        <f t="shared" si="6"/>
        <v>71</v>
      </c>
      <c r="AH15" s="143">
        <f t="shared" si="7"/>
        <v>2306.95</v>
      </c>
    </row>
    <row r="16" customFormat="1" ht="30" customHeight="1" spans="1:34">
      <c r="A16" s="54"/>
      <c r="B16" s="55" t="s">
        <v>25</v>
      </c>
      <c r="C16" s="54">
        <f t="shared" ref="C16:P16" si="8">SUM(C4:C15)</f>
        <v>3401</v>
      </c>
      <c r="D16" s="56">
        <f t="shared" si="8"/>
        <v>108627.05</v>
      </c>
      <c r="E16" s="57">
        <f t="shared" si="8"/>
        <v>5066</v>
      </c>
      <c r="F16" s="58">
        <f t="shared" si="8"/>
        <v>161847.55</v>
      </c>
      <c r="G16" s="54">
        <f t="shared" si="8"/>
        <v>8467</v>
      </c>
      <c r="H16" s="59">
        <f t="shared" si="8"/>
        <v>270474.6</v>
      </c>
      <c r="I16" s="60">
        <f t="shared" si="8"/>
        <v>5474</v>
      </c>
      <c r="J16" s="61">
        <f t="shared" si="8"/>
        <v>173094.1</v>
      </c>
      <c r="K16" s="62">
        <f t="shared" si="8"/>
        <v>7535</v>
      </c>
      <c r="L16" s="58">
        <f t="shared" si="8"/>
        <v>238098.25</v>
      </c>
      <c r="M16" s="54">
        <f t="shared" si="8"/>
        <v>13009</v>
      </c>
      <c r="N16" s="58">
        <f t="shared" si="8"/>
        <v>411192.35</v>
      </c>
      <c r="O16" s="54">
        <f t="shared" si="8"/>
        <v>3303</v>
      </c>
      <c r="P16" s="136">
        <f t="shared" si="8"/>
        <v>103930.1</v>
      </c>
      <c r="R16" s="54"/>
      <c r="S16" s="62" t="s">
        <v>25</v>
      </c>
      <c r="T16" s="57">
        <f t="shared" ref="T16:Y16" si="9">SUM(T4:T15)</f>
        <v>331</v>
      </c>
      <c r="U16" s="56">
        <f t="shared" si="9"/>
        <v>11354.65</v>
      </c>
      <c r="V16" s="56">
        <f t="shared" si="9"/>
        <v>612</v>
      </c>
      <c r="W16" s="56">
        <f t="shared" si="9"/>
        <v>21245.8</v>
      </c>
      <c r="X16" s="62">
        <f t="shared" si="9"/>
        <v>943</v>
      </c>
      <c r="Y16" s="150">
        <f t="shared" si="9"/>
        <v>32600.45</v>
      </c>
      <c r="AA16" s="54"/>
      <c r="AB16" s="62" t="s">
        <v>25</v>
      </c>
      <c r="AC16" s="57">
        <f t="shared" ref="AC16:AH16" si="10">SUM(AC4:AC15)</f>
        <v>16</v>
      </c>
      <c r="AD16" s="56">
        <f t="shared" si="10"/>
        <v>518.1</v>
      </c>
      <c r="AE16" s="56">
        <f t="shared" si="10"/>
        <v>55</v>
      </c>
      <c r="AF16" s="56">
        <f t="shared" si="10"/>
        <v>1788.85</v>
      </c>
      <c r="AG16" s="62">
        <f t="shared" si="10"/>
        <v>71</v>
      </c>
      <c r="AH16" s="150">
        <f t="shared" si="10"/>
        <v>2306.95</v>
      </c>
    </row>
    <row r="17" ht="48" customHeight="1"/>
    <row r="18" customFormat="1" spans="1:51">
      <c r="U18" s="200"/>
      <c r="V18" s="201"/>
    </row>
    <row r="19" customFormat="1" ht="47.25" spans="1:51">
      <c r="A19" s="66" t="s">
        <v>160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202"/>
      <c r="U19" s="200"/>
      <c r="V19" s="201"/>
      <c r="X19" s="3"/>
      <c r="Y19" s="3"/>
      <c r="Z19" s="3"/>
      <c r="AA19" s="3"/>
      <c r="AF19" s="203"/>
      <c r="AG19" s="203"/>
    </row>
    <row r="20" ht="29" customHeight="1" spans="1:51">
      <c r="A20" s="4" t="s">
        <v>1</v>
      </c>
      <c r="B20" s="67" t="s">
        <v>2</v>
      </c>
      <c r="C20" s="68" t="s">
        <v>161</v>
      </c>
      <c r="D20" s="6"/>
      <c r="E20" s="6" t="s">
        <v>162</v>
      </c>
      <c r="F20" s="6"/>
      <c r="G20" s="13" t="s">
        <v>163</v>
      </c>
      <c r="H20" s="13"/>
      <c r="I20" s="68" t="s">
        <v>130</v>
      </c>
      <c r="J20" s="6"/>
      <c r="K20" s="6" t="s">
        <v>132</v>
      </c>
      <c r="L20" s="6"/>
      <c r="M20" s="13" t="s">
        <v>164</v>
      </c>
      <c r="N20" s="13"/>
      <c r="O20" s="68" t="s">
        <v>129</v>
      </c>
      <c r="P20" s="6"/>
      <c r="Q20" s="6" t="s">
        <v>131</v>
      </c>
      <c r="R20" s="6"/>
      <c r="S20" s="13" t="s">
        <v>165</v>
      </c>
      <c r="T20" s="13"/>
      <c r="U20" s="204" t="s">
        <v>166</v>
      </c>
      <c r="V20" s="71"/>
      <c r="W20" s="4" t="s">
        <v>167</v>
      </c>
      <c r="X20" s="6"/>
      <c r="Y20" s="6" t="s">
        <v>168</v>
      </c>
      <c r="Z20" s="6"/>
      <c r="AA20" s="13" t="s">
        <v>169</v>
      </c>
      <c r="AB20" s="13"/>
      <c r="AC20" s="6" t="s">
        <v>170</v>
      </c>
      <c r="AD20" s="6"/>
      <c r="AE20" s="6" t="s">
        <v>171</v>
      </c>
      <c r="AF20" s="6"/>
      <c r="AG20" s="13" t="s">
        <v>172</v>
      </c>
      <c r="AH20" s="13"/>
      <c r="AI20" s="179" t="s">
        <v>173</v>
      </c>
      <c r="AJ20" s="69"/>
      <c r="AK20" s="10" t="s">
        <v>174</v>
      </c>
      <c r="AL20" s="73"/>
      <c r="AT20" s="205"/>
      <c r="AU20" s="205"/>
      <c r="AV20" s="205"/>
      <c r="AW20" s="205"/>
      <c r="AX20" s="206"/>
      <c r="AY20" s="206"/>
    </row>
    <row r="21" ht="31" customHeight="1" spans="1:51">
      <c r="A21" s="16"/>
      <c r="B21" s="74"/>
      <c r="C21" s="75" t="s">
        <v>9</v>
      </c>
      <c r="D21" s="19" t="s">
        <v>10</v>
      </c>
      <c r="E21" s="19" t="s">
        <v>9</v>
      </c>
      <c r="F21" s="19" t="s">
        <v>10</v>
      </c>
      <c r="G21" s="26" t="s">
        <v>22</v>
      </c>
      <c r="H21" s="26" t="s">
        <v>23</v>
      </c>
      <c r="I21" s="75" t="s">
        <v>9</v>
      </c>
      <c r="J21" s="19" t="s">
        <v>10</v>
      </c>
      <c r="K21" s="19" t="s">
        <v>9</v>
      </c>
      <c r="L21" s="19" t="s">
        <v>10</v>
      </c>
      <c r="M21" s="26" t="s">
        <v>9</v>
      </c>
      <c r="N21" s="26" t="s">
        <v>10</v>
      </c>
      <c r="O21" s="75" t="s">
        <v>9</v>
      </c>
      <c r="P21" s="19" t="s">
        <v>10</v>
      </c>
      <c r="Q21" s="19" t="s">
        <v>9</v>
      </c>
      <c r="R21" s="19" t="s">
        <v>10</v>
      </c>
      <c r="S21" s="26" t="s">
        <v>9</v>
      </c>
      <c r="T21" s="26" t="s">
        <v>10</v>
      </c>
      <c r="U21" s="207" t="s">
        <v>22</v>
      </c>
      <c r="V21" s="24" t="s">
        <v>23</v>
      </c>
      <c r="W21" s="18" t="s">
        <v>9</v>
      </c>
      <c r="X21" s="19" t="s">
        <v>10</v>
      </c>
      <c r="Y21" s="19" t="s">
        <v>9</v>
      </c>
      <c r="Z21" s="19" t="s">
        <v>10</v>
      </c>
      <c r="AA21" s="26" t="s">
        <v>9</v>
      </c>
      <c r="AB21" s="26" t="s">
        <v>10</v>
      </c>
      <c r="AC21" s="19" t="s">
        <v>9</v>
      </c>
      <c r="AD21" s="19" t="s">
        <v>10</v>
      </c>
      <c r="AE21" s="19" t="s">
        <v>9</v>
      </c>
      <c r="AF21" s="19" t="s">
        <v>10</v>
      </c>
      <c r="AG21" s="26" t="s">
        <v>9</v>
      </c>
      <c r="AH21" s="26" t="s">
        <v>10</v>
      </c>
      <c r="AI21" s="185" t="s">
        <v>22</v>
      </c>
      <c r="AJ21" s="28" t="s">
        <v>23</v>
      </c>
      <c r="AK21" s="21" t="s">
        <v>9</v>
      </c>
      <c r="AL21" s="22" t="s">
        <v>10</v>
      </c>
      <c r="AT21" s="205"/>
      <c r="AU21" s="205"/>
      <c r="AV21" s="205"/>
      <c r="AW21" s="205"/>
      <c r="AX21" s="206"/>
      <c r="AY21" s="206"/>
    </row>
    <row r="22" ht="30" customHeight="1" spans="1:51">
      <c r="A22" s="4">
        <v>1</v>
      </c>
      <c r="B22" s="78">
        <v>45292</v>
      </c>
      <c r="C22" s="79">
        <v>85</v>
      </c>
      <c r="D22" s="80">
        <v>2531.1</v>
      </c>
      <c r="E22" s="81">
        <v>0</v>
      </c>
      <c r="F22" s="80">
        <v>0</v>
      </c>
      <c r="G22" s="81">
        <f>C22+E22</f>
        <v>85</v>
      </c>
      <c r="H22" s="80">
        <f>D22+F22</f>
        <v>2531.1</v>
      </c>
      <c r="I22" s="81">
        <v>0</v>
      </c>
      <c r="J22" s="80">
        <v>0</v>
      </c>
      <c r="K22" s="81">
        <v>0</v>
      </c>
      <c r="L22" s="80">
        <v>0</v>
      </c>
      <c r="M22" s="81">
        <f>I22+K22</f>
        <v>0</v>
      </c>
      <c r="N22" s="80">
        <f>J22+L22</f>
        <v>0</v>
      </c>
      <c r="O22" s="208" t="s">
        <v>175</v>
      </c>
      <c r="P22" s="101">
        <v>9805.85</v>
      </c>
      <c r="Q22" s="209">
        <v>16</v>
      </c>
      <c r="R22" s="101">
        <v>524.15</v>
      </c>
      <c r="S22" s="91">
        <f>O22+Q22</f>
        <v>319</v>
      </c>
      <c r="T22" s="210">
        <f>P22+R22</f>
        <v>10330</v>
      </c>
      <c r="U22" s="89">
        <f>G22+M22+S22</f>
        <v>404</v>
      </c>
      <c r="V22" s="94">
        <f>H22+N22+T22</f>
        <v>12861.1</v>
      </c>
      <c r="W22" s="93">
        <v>0</v>
      </c>
      <c r="X22" s="87">
        <v>0</v>
      </c>
      <c r="Y22" s="95">
        <v>0</v>
      </c>
      <c r="Z22" s="87">
        <v>0</v>
      </c>
      <c r="AA22" s="95">
        <f>W22+Y22</f>
        <v>0</v>
      </c>
      <c r="AB22" s="87">
        <f>X22+Z22</f>
        <v>0</v>
      </c>
      <c r="AC22" s="209">
        <v>641</v>
      </c>
      <c r="AD22" s="101">
        <v>21814.95</v>
      </c>
      <c r="AE22" s="209">
        <v>138</v>
      </c>
      <c r="AF22" s="101">
        <v>4562.15</v>
      </c>
      <c r="AG22" s="97">
        <f>AC22+AE22</f>
        <v>779</v>
      </c>
      <c r="AH22" s="210">
        <f>AD22+AF22</f>
        <v>26377.1</v>
      </c>
      <c r="AI22" s="19">
        <f>AA22+AG22</f>
        <v>779</v>
      </c>
      <c r="AJ22" s="96">
        <f>AB22+AH22</f>
        <v>26377.1</v>
      </c>
      <c r="AK22" s="42">
        <v>0</v>
      </c>
      <c r="AL22" s="98">
        <v>0</v>
      </c>
      <c r="AT22" s="211"/>
      <c r="AU22" s="212"/>
      <c r="AV22" s="211"/>
      <c r="AW22" s="212"/>
      <c r="AX22" s="213"/>
      <c r="AY22" s="212"/>
    </row>
    <row r="23" ht="30" customHeight="1" spans="1:51">
      <c r="A23" s="99">
        <v>2</v>
      </c>
      <c r="B23" s="78">
        <v>45323</v>
      </c>
      <c r="C23" s="82">
        <v>508</v>
      </c>
      <c r="D23" s="80">
        <v>15704.75</v>
      </c>
      <c r="E23" s="82">
        <v>194</v>
      </c>
      <c r="F23" s="80">
        <v>6047.2</v>
      </c>
      <c r="G23" s="81">
        <f t="shared" ref="G23:G33" si="11">C23+E23</f>
        <v>702</v>
      </c>
      <c r="H23" s="80">
        <f t="shared" ref="H23:H33" si="12">D23+F23</f>
        <v>21751.95</v>
      </c>
      <c r="I23" s="81">
        <v>0</v>
      </c>
      <c r="J23" s="80">
        <v>0</v>
      </c>
      <c r="K23" s="81">
        <v>0</v>
      </c>
      <c r="L23" s="80">
        <v>0</v>
      </c>
      <c r="M23" s="81">
        <f t="shared" ref="M23:M33" si="13">I23+K23</f>
        <v>0</v>
      </c>
      <c r="N23" s="80">
        <f t="shared" ref="N23:N33" si="14">J23+L23</f>
        <v>0</v>
      </c>
      <c r="O23" s="86">
        <v>172</v>
      </c>
      <c r="P23" s="87">
        <v>5504.8</v>
      </c>
      <c r="Q23" s="88">
        <v>26</v>
      </c>
      <c r="R23" s="87">
        <v>829.5</v>
      </c>
      <c r="S23" s="91">
        <f t="shared" ref="S23:S33" si="15">O23+Q23</f>
        <v>198</v>
      </c>
      <c r="T23" s="210">
        <f t="shared" ref="T23:T33" si="16">P23+R23</f>
        <v>6334.3</v>
      </c>
      <c r="U23" s="89">
        <f>G23+M23+S23</f>
        <v>900</v>
      </c>
      <c r="V23" s="94">
        <f t="shared" ref="V23:V33" si="17">H23+N23+T23</f>
        <v>28086.25</v>
      </c>
      <c r="W23" s="100">
        <v>675</v>
      </c>
      <c r="X23" s="87">
        <v>31893.3</v>
      </c>
      <c r="Y23" s="95">
        <v>0</v>
      </c>
      <c r="Z23" s="87">
        <v>0</v>
      </c>
      <c r="AA23" s="95">
        <f t="shared" ref="AA23:AA33" si="18">W23+Y23</f>
        <v>675</v>
      </c>
      <c r="AB23" s="87">
        <f t="shared" ref="AB23:AB33" si="19">X23+Z23</f>
        <v>31893.3</v>
      </c>
      <c r="AC23" s="88">
        <v>54</v>
      </c>
      <c r="AD23" s="87">
        <v>389.55</v>
      </c>
      <c r="AE23" s="88">
        <v>159</v>
      </c>
      <c r="AF23" s="87">
        <v>6458.55</v>
      </c>
      <c r="AG23" s="97">
        <f t="shared" ref="AG23:AG33" si="20">AC23+AE23</f>
        <v>213</v>
      </c>
      <c r="AH23" s="210">
        <f t="shared" ref="AH23:AH33" si="21">AD23+AF23</f>
        <v>6848.1</v>
      </c>
      <c r="AI23" s="19">
        <f t="shared" ref="AI23:AI33" si="22">AA23+AG23</f>
        <v>888</v>
      </c>
      <c r="AJ23" s="96">
        <f t="shared" ref="AJ23:AJ33" si="23">AB23+AH23</f>
        <v>38741.4</v>
      </c>
      <c r="AK23" s="42">
        <v>0</v>
      </c>
      <c r="AL23" s="98">
        <v>0</v>
      </c>
      <c r="AT23" s="211"/>
      <c r="AU23" s="212"/>
      <c r="AV23" s="211"/>
      <c r="AW23" s="212"/>
      <c r="AX23" s="213"/>
      <c r="AY23" s="212"/>
    </row>
    <row r="24" ht="30" customHeight="1" spans="1:51">
      <c r="A24" s="99">
        <v>3</v>
      </c>
      <c r="B24" s="78">
        <v>45352</v>
      </c>
      <c r="C24" s="81">
        <v>99</v>
      </c>
      <c r="D24" s="81">
        <v>3141.95</v>
      </c>
      <c r="E24" s="81">
        <v>56</v>
      </c>
      <c r="F24" s="81">
        <v>1781.05</v>
      </c>
      <c r="G24" s="81">
        <f t="shared" si="11"/>
        <v>155</v>
      </c>
      <c r="H24" s="80">
        <f t="shared" si="12"/>
        <v>4923</v>
      </c>
      <c r="I24" s="81">
        <v>516</v>
      </c>
      <c r="J24" s="81">
        <v>14398.2</v>
      </c>
      <c r="K24" s="81">
        <v>316</v>
      </c>
      <c r="L24" s="81">
        <v>8868.15</v>
      </c>
      <c r="M24" s="81">
        <f t="shared" si="13"/>
        <v>832</v>
      </c>
      <c r="N24" s="80">
        <f t="shared" si="14"/>
        <v>23266.35</v>
      </c>
      <c r="O24" s="104">
        <v>329</v>
      </c>
      <c r="P24" s="214">
        <v>10398.3</v>
      </c>
      <c r="Q24" s="214">
        <v>55</v>
      </c>
      <c r="R24" s="214">
        <v>1705.4</v>
      </c>
      <c r="S24" s="91">
        <f t="shared" si="15"/>
        <v>384</v>
      </c>
      <c r="T24" s="210">
        <f t="shared" si="16"/>
        <v>12103.7</v>
      </c>
      <c r="U24" s="89">
        <f t="shared" ref="U23:U33" si="24">G24+M24+S24</f>
        <v>1371</v>
      </c>
      <c r="V24" s="94">
        <f t="shared" si="17"/>
        <v>40293.05</v>
      </c>
      <c r="W24" s="102">
        <v>213</v>
      </c>
      <c r="X24" s="103">
        <v>10109.8</v>
      </c>
      <c r="Y24" s="95">
        <v>0</v>
      </c>
      <c r="Z24" s="87">
        <v>0</v>
      </c>
      <c r="AA24" s="95">
        <f t="shared" si="18"/>
        <v>213</v>
      </c>
      <c r="AB24" s="87">
        <f t="shared" si="19"/>
        <v>10109.8</v>
      </c>
      <c r="AC24" s="214">
        <v>532</v>
      </c>
      <c r="AD24" s="214">
        <v>17453.65</v>
      </c>
      <c r="AE24" s="214">
        <v>35</v>
      </c>
      <c r="AF24" s="214">
        <v>1145.15</v>
      </c>
      <c r="AG24" s="97">
        <f t="shared" si="20"/>
        <v>567</v>
      </c>
      <c r="AH24" s="210">
        <f t="shared" si="21"/>
        <v>18598.8</v>
      </c>
      <c r="AI24" s="19">
        <f t="shared" si="22"/>
        <v>780</v>
      </c>
      <c r="AJ24" s="96">
        <f t="shared" si="23"/>
        <v>28708.6</v>
      </c>
      <c r="AK24" s="31">
        <v>0</v>
      </c>
      <c r="AL24" s="117">
        <v>0</v>
      </c>
      <c r="AT24" s="211"/>
      <c r="AU24" s="212"/>
      <c r="AV24" s="211"/>
      <c r="AW24" s="212"/>
      <c r="AX24" s="213"/>
      <c r="AY24" s="212"/>
    </row>
    <row r="25" ht="30" customHeight="1" spans="1:51">
      <c r="A25" s="99">
        <v>4</v>
      </c>
      <c r="B25" s="78">
        <v>45383</v>
      </c>
      <c r="C25" s="81">
        <v>0</v>
      </c>
      <c r="D25" s="80">
        <v>0</v>
      </c>
      <c r="E25" s="81">
        <v>0</v>
      </c>
      <c r="F25" s="80">
        <v>0</v>
      </c>
      <c r="G25" s="81">
        <f t="shared" si="11"/>
        <v>0</v>
      </c>
      <c r="H25" s="80">
        <f t="shared" si="12"/>
        <v>0</v>
      </c>
      <c r="I25" s="82">
        <v>594</v>
      </c>
      <c r="J25" s="80">
        <v>17964.9</v>
      </c>
      <c r="K25" s="82">
        <v>375</v>
      </c>
      <c r="L25" s="80">
        <v>11381.7</v>
      </c>
      <c r="M25" s="81">
        <f t="shared" si="13"/>
        <v>969</v>
      </c>
      <c r="N25" s="80">
        <f t="shared" si="14"/>
        <v>29346.6</v>
      </c>
      <c r="O25" s="86">
        <v>411</v>
      </c>
      <c r="P25" s="87">
        <v>13070</v>
      </c>
      <c r="Q25" s="88">
        <v>39</v>
      </c>
      <c r="R25" s="87">
        <v>1241.35</v>
      </c>
      <c r="S25" s="91">
        <f t="shared" si="15"/>
        <v>450</v>
      </c>
      <c r="T25" s="210">
        <f t="shared" si="16"/>
        <v>14311.35</v>
      </c>
      <c r="U25" s="89">
        <f t="shared" si="24"/>
        <v>1419</v>
      </c>
      <c r="V25" s="94">
        <f t="shared" si="17"/>
        <v>43657.95</v>
      </c>
      <c r="W25" s="102">
        <v>36</v>
      </c>
      <c r="X25" s="103">
        <v>1666</v>
      </c>
      <c r="Y25" s="95">
        <v>0</v>
      </c>
      <c r="Z25" s="87">
        <v>0</v>
      </c>
      <c r="AA25" s="95">
        <f t="shared" si="18"/>
        <v>36</v>
      </c>
      <c r="AB25" s="87">
        <f t="shared" si="19"/>
        <v>1666</v>
      </c>
      <c r="AC25" s="88">
        <v>625</v>
      </c>
      <c r="AD25" s="87">
        <v>19913.45</v>
      </c>
      <c r="AE25" s="88">
        <v>72</v>
      </c>
      <c r="AF25" s="87">
        <v>2254.9</v>
      </c>
      <c r="AG25" s="97">
        <f t="shared" si="20"/>
        <v>697</v>
      </c>
      <c r="AH25" s="210">
        <f t="shared" si="21"/>
        <v>22168.35</v>
      </c>
      <c r="AI25" s="19">
        <f t="shared" si="22"/>
        <v>733</v>
      </c>
      <c r="AJ25" s="96">
        <f t="shared" si="23"/>
        <v>23834.35</v>
      </c>
      <c r="AK25" s="31">
        <v>0</v>
      </c>
      <c r="AL25" s="117">
        <v>0</v>
      </c>
      <c r="AT25" s="211"/>
      <c r="AU25" s="212"/>
      <c r="AV25" s="211"/>
      <c r="AW25" s="212"/>
      <c r="AX25" s="213"/>
      <c r="AY25" s="212"/>
    </row>
    <row r="26" ht="30" customHeight="1" spans="1:51">
      <c r="A26" s="99">
        <v>5</v>
      </c>
      <c r="B26" s="78">
        <v>45413</v>
      </c>
      <c r="C26" s="81">
        <v>0</v>
      </c>
      <c r="D26" s="80">
        <v>0</v>
      </c>
      <c r="E26" s="81">
        <v>0</v>
      </c>
      <c r="F26" s="80">
        <v>0</v>
      </c>
      <c r="G26" s="81">
        <f t="shared" si="11"/>
        <v>0</v>
      </c>
      <c r="H26" s="80">
        <f t="shared" si="12"/>
        <v>0</v>
      </c>
      <c r="I26" s="82">
        <v>193</v>
      </c>
      <c r="J26" s="80">
        <v>5937.8</v>
      </c>
      <c r="K26" s="82">
        <v>79</v>
      </c>
      <c r="L26" s="80">
        <v>2398.95</v>
      </c>
      <c r="M26" s="81">
        <f t="shared" si="13"/>
        <v>272</v>
      </c>
      <c r="N26" s="80">
        <f t="shared" si="14"/>
        <v>8336.75</v>
      </c>
      <c r="O26" s="86">
        <v>487</v>
      </c>
      <c r="P26" s="87">
        <v>15425.95</v>
      </c>
      <c r="Q26" s="88">
        <v>7</v>
      </c>
      <c r="R26" s="87">
        <v>222</v>
      </c>
      <c r="S26" s="91">
        <f t="shared" si="15"/>
        <v>494</v>
      </c>
      <c r="T26" s="210">
        <f t="shared" si="16"/>
        <v>15647.95</v>
      </c>
      <c r="U26" s="89">
        <f t="shared" si="24"/>
        <v>766</v>
      </c>
      <c r="V26" s="94">
        <f t="shared" si="17"/>
        <v>23984.7</v>
      </c>
      <c r="W26" s="102">
        <v>15</v>
      </c>
      <c r="X26" s="214">
        <v>694</v>
      </c>
      <c r="Y26" s="95">
        <v>0</v>
      </c>
      <c r="Z26" s="87">
        <v>0</v>
      </c>
      <c r="AA26" s="95">
        <f t="shared" si="18"/>
        <v>15</v>
      </c>
      <c r="AB26" s="87">
        <f t="shared" si="19"/>
        <v>694</v>
      </c>
      <c r="AC26" s="88">
        <v>876</v>
      </c>
      <c r="AD26" s="87">
        <v>27694.05</v>
      </c>
      <c r="AE26" s="88">
        <v>116</v>
      </c>
      <c r="AF26" s="87">
        <v>3670.65</v>
      </c>
      <c r="AG26" s="97">
        <f t="shared" si="20"/>
        <v>992</v>
      </c>
      <c r="AH26" s="210">
        <f t="shared" si="21"/>
        <v>31364.7</v>
      </c>
      <c r="AI26" s="19">
        <f t="shared" si="22"/>
        <v>1007</v>
      </c>
      <c r="AJ26" s="96">
        <f t="shared" si="23"/>
        <v>32058.7</v>
      </c>
      <c r="AK26" s="31">
        <v>0</v>
      </c>
      <c r="AL26" s="117">
        <v>0</v>
      </c>
      <c r="AT26" s="211"/>
      <c r="AU26" s="212"/>
      <c r="AV26" s="211"/>
      <c r="AW26" s="212"/>
      <c r="AX26" s="213"/>
      <c r="AY26" s="212"/>
    </row>
    <row r="27" ht="30" customHeight="1" spans="1:51">
      <c r="A27" s="99">
        <v>6</v>
      </c>
      <c r="B27" s="78">
        <v>45444</v>
      </c>
      <c r="C27" s="81">
        <v>0</v>
      </c>
      <c r="D27" s="80">
        <v>0</v>
      </c>
      <c r="E27" s="81">
        <v>0</v>
      </c>
      <c r="F27" s="80">
        <v>0</v>
      </c>
      <c r="G27" s="81">
        <f t="shared" si="11"/>
        <v>0</v>
      </c>
      <c r="H27" s="80">
        <f t="shared" si="12"/>
        <v>0</v>
      </c>
      <c r="I27" s="81">
        <v>0</v>
      </c>
      <c r="J27" s="80">
        <v>0</v>
      </c>
      <c r="K27" s="81">
        <v>0</v>
      </c>
      <c r="L27" s="80">
        <v>0</v>
      </c>
      <c r="M27" s="81">
        <f t="shared" si="13"/>
        <v>0</v>
      </c>
      <c r="N27" s="80">
        <f t="shared" si="14"/>
        <v>0</v>
      </c>
      <c r="O27" s="86">
        <v>302</v>
      </c>
      <c r="P27" s="87">
        <v>9568.95</v>
      </c>
      <c r="Q27" s="88">
        <v>10</v>
      </c>
      <c r="R27" s="87">
        <v>319.35</v>
      </c>
      <c r="S27" s="91">
        <f t="shared" si="15"/>
        <v>312</v>
      </c>
      <c r="T27" s="210">
        <f t="shared" si="16"/>
        <v>9888.3</v>
      </c>
      <c r="U27" s="89">
        <f t="shared" si="24"/>
        <v>312</v>
      </c>
      <c r="V27" s="94">
        <f t="shared" si="17"/>
        <v>9888.3</v>
      </c>
      <c r="W27" s="93">
        <v>0</v>
      </c>
      <c r="X27" s="87">
        <v>0</v>
      </c>
      <c r="Y27" s="95">
        <v>0</v>
      </c>
      <c r="Z27" s="87">
        <v>0</v>
      </c>
      <c r="AA27" s="95">
        <f t="shared" si="18"/>
        <v>0</v>
      </c>
      <c r="AB27" s="87">
        <f t="shared" si="19"/>
        <v>0</v>
      </c>
      <c r="AC27" s="88">
        <v>100</v>
      </c>
      <c r="AD27" s="87">
        <v>3184.2</v>
      </c>
      <c r="AE27" s="88">
        <v>0</v>
      </c>
      <c r="AF27" s="87">
        <v>0</v>
      </c>
      <c r="AG27" s="97">
        <f t="shared" si="20"/>
        <v>100</v>
      </c>
      <c r="AH27" s="210">
        <f t="shared" si="21"/>
        <v>3184.2</v>
      </c>
      <c r="AI27" s="19">
        <f t="shared" si="22"/>
        <v>100</v>
      </c>
      <c r="AJ27" s="96">
        <f t="shared" si="23"/>
        <v>3184.2</v>
      </c>
      <c r="AK27" s="31">
        <v>0</v>
      </c>
      <c r="AL27" s="117">
        <v>0</v>
      </c>
      <c r="AT27" s="211"/>
      <c r="AU27" s="212"/>
      <c r="AV27" s="211"/>
      <c r="AW27" s="212"/>
      <c r="AX27" s="213"/>
      <c r="AY27" s="212"/>
    </row>
    <row r="28" ht="30" customHeight="1" spans="1:51">
      <c r="A28" s="99">
        <v>7</v>
      </c>
      <c r="B28" s="78">
        <v>45474</v>
      </c>
      <c r="C28" s="81">
        <v>0</v>
      </c>
      <c r="D28" s="80">
        <v>0</v>
      </c>
      <c r="E28" s="81">
        <v>0</v>
      </c>
      <c r="F28" s="80">
        <v>0</v>
      </c>
      <c r="G28" s="81">
        <f t="shared" si="11"/>
        <v>0</v>
      </c>
      <c r="H28" s="80">
        <f t="shared" si="12"/>
        <v>0</v>
      </c>
      <c r="I28" s="81">
        <v>0</v>
      </c>
      <c r="J28" s="80">
        <v>0</v>
      </c>
      <c r="K28" s="81">
        <v>0</v>
      </c>
      <c r="L28" s="80">
        <v>0</v>
      </c>
      <c r="M28" s="81">
        <f t="shared" si="13"/>
        <v>0</v>
      </c>
      <c r="N28" s="80">
        <f t="shared" si="14"/>
        <v>0</v>
      </c>
      <c r="O28" s="86">
        <v>142</v>
      </c>
      <c r="P28" s="87">
        <v>4565.95</v>
      </c>
      <c r="Q28" s="108">
        <v>59</v>
      </c>
      <c r="R28" s="109">
        <v>1865</v>
      </c>
      <c r="S28" s="91">
        <f t="shared" si="15"/>
        <v>201</v>
      </c>
      <c r="T28" s="210">
        <f t="shared" si="16"/>
        <v>6430.95</v>
      </c>
      <c r="U28" s="89">
        <f t="shared" si="24"/>
        <v>201</v>
      </c>
      <c r="V28" s="94">
        <f t="shared" si="17"/>
        <v>6430.95</v>
      </c>
      <c r="W28" s="93">
        <v>0</v>
      </c>
      <c r="X28" s="87">
        <v>0</v>
      </c>
      <c r="Y28" s="95">
        <v>0</v>
      </c>
      <c r="Z28" s="87">
        <v>0</v>
      </c>
      <c r="AA28" s="95">
        <f t="shared" si="18"/>
        <v>0</v>
      </c>
      <c r="AB28" s="87">
        <f t="shared" si="19"/>
        <v>0</v>
      </c>
      <c r="AC28" s="88">
        <v>182</v>
      </c>
      <c r="AD28" s="87">
        <v>5859.8</v>
      </c>
      <c r="AE28" s="88">
        <v>196</v>
      </c>
      <c r="AF28" s="87">
        <v>6319.15</v>
      </c>
      <c r="AG28" s="97">
        <f t="shared" si="20"/>
        <v>378</v>
      </c>
      <c r="AH28" s="210">
        <f t="shared" si="21"/>
        <v>12178.95</v>
      </c>
      <c r="AI28" s="19">
        <f t="shared" si="22"/>
        <v>378</v>
      </c>
      <c r="AJ28" s="96">
        <f t="shared" si="23"/>
        <v>12178.95</v>
      </c>
      <c r="AK28" s="31">
        <v>208</v>
      </c>
      <c r="AL28" s="117">
        <v>6521.8</v>
      </c>
      <c r="AT28" s="211"/>
      <c r="AU28" s="212"/>
      <c r="AV28" s="211"/>
      <c r="AW28" s="212"/>
      <c r="AX28" s="213"/>
      <c r="AY28" s="212"/>
    </row>
    <row r="29" ht="30" customHeight="1" spans="1:51">
      <c r="A29" s="99">
        <v>8</v>
      </c>
      <c r="B29" s="78">
        <v>45505</v>
      </c>
      <c r="C29" s="82">
        <v>0</v>
      </c>
      <c r="D29" s="105">
        <v>0</v>
      </c>
      <c r="E29" s="82">
        <v>0</v>
      </c>
      <c r="F29" s="105">
        <v>0</v>
      </c>
      <c r="G29" s="81">
        <f t="shared" si="11"/>
        <v>0</v>
      </c>
      <c r="H29" s="80">
        <f t="shared" si="12"/>
        <v>0</v>
      </c>
      <c r="I29" s="81">
        <v>0</v>
      </c>
      <c r="J29" s="80">
        <v>0</v>
      </c>
      <c r="K29" s="81">
        <v>0</v>
      </c>
      <c r="L29" s="80">
        <v>0</v>
      </c>
      <c r="M29" s="81">
        <f t="shared" si="13"/>
        <v>0</v>
      </c>
      <c r="N29" s="80">
        <f t="shared" si="14"/>
        <v>0</v>
      </c>
      <c r="O29" s="82">
        <v>135</v>
      </c>
      <c r="P29" s="105">
        <v>4272.95</v>
      </c>
      <c r="Q29" s="82">
        <v>25</v>
      </c>
      <c r="R29" s="105">
        <v>794.25</v>
      </c>
      <c r="S29" s="91">
        <f t="shared" si="15"/>
        <v>160</v>
      </c>
      <c r="T29" s="210">
        <f t="shared" si="16"/>
        <v>5067.2</v>
      </c>
      <c r="U29" s="89">
        <f t="shared" si="24"/>
        <v>160</v>
      </c>
      <c r="V29" s="94">
        <f t="shared" si="17"/>
        <v>5067.2</v>
      </c>
      <c r="W29" s="93">
        <v>0</v>
      </c>
      <c r="X29" s="87">
        <v>0</v>
      </c>
      <c r="Y29" s="95">
        <v>0</v>
      </c>
      <c r="Z29" s="87">
        <v>0</v>
      </c>
      <c r="AA29" s="95">
        <f t="shared" si="18"/>
        <v>0</v>
      </c>
      <c r="AB29" s="87">
        <f t="shared" si="19"/>
        <v>0</v>
      </c>
      <c r="AC29" s="88">
        <v>0</v>
      </c>
      <c r="AD29" s="87">
        <v>0</v>
      </c>
      <c r="AE29" s="88">
        <v>0</v>
      </c>
      <c r="AF29" s="87">
        <v>0</v>
      </c>
      <c r="AG29" s="97">
        <f t="shared" si="20"/>
        <v>0</v>
      </c>
      <c r="AH29" s="210">
        <f t="shared" si="21"/>
        <v>0</v>
      </c>
      <c r="AI29" s="19">
        <f t="shared" si="22"/>
        <v>0</v>
      </c>
      <c r="AJ29" s="96">
        <f t="shared" si="23"/>
        <v>0</v>
      </c>
      <c r="AK29" s="31">
        <v>258</v>
      </c>
      <c r="AL29" s="117">
        <v>8134.65</v>
      </c>
      <c r="AT29" s="211"/>
      <c r="AU29" s="212"/>
      <c r="AV29" s="211"/>
      <c r="AW29" s="212"/>
      <c r="AX29" s="213"/>
      <c r="AY29" s="212"/>
    </row>
    <row r="30" ht="30" customHeight="1" spans="1:51">
      <c r="A30" s="99">
        <v>9</v>
      </c>
      <c r="B30" s="78">
        <v>45536</v>
      </c>
      <c r="C30" s="81">
        <v>39</v>
      </c>
      <c r="D30" s="81">
        <v>1251.6</v>
      </c>
      <c r="E30" s="82">
        <v>0</v>
      </c>
      <c r="F30" s="105">
        <v>0</v>
      </c>
      <c r="G30" s="81">
        <f t="shared" si="11"/>
        <v>39</v>
      </c>
      <c r="H30" s="80">
        <f t="shared" si="12"/>
        <v>1251.6</v>
      </c>
      <c r="I30" s="81">
        <v>0</v>
      </c>
      <c r="J30" s="80">
        <v>0</v>
      </c>
      <c r="K30" s="81">
        <v>0</v>
      </c>
      <c r="L30" s="80">
        <v>0</v>
      </c>
      <c r="M30" s="81">
        <f t="shared" si="13"/>
        <v>0</v>
      </c>
      <c r="N30" s="80">
        <f t="shared" si="14"/>
        <v>0</v>
      </c>
      <c r="O30" s="86">
        <v>251</v>
      </c>
      <c r="P30" s="87">
        <v>7980.45</v>
      </c>
      <c r="Q30" s="88">
        <v>0</v>
      </c>
      <c r="R30" s="87">
        <v>0</v>
      </c>
      <c r="S30" s="91">
        <f t="shared" si="15"/>
        <v>251</v>
      </c>
      <c r="T30" s="210">
        <f t="shared" si="16"/>
        <v>7980.45</v>
      </c>
      <c r="U30" s="89">
        <f t="shared" si="24"/>
        <v>290</v>
      </c>
      <c r="V30" s="94">
        <f t="shared" si="17"/>
        <v>9232.05</v>
      </c>
      <c r="W30" s="93">
        <v>0</v>
      </c>
      <c r="X30" s="87">
        <v>0</v>
      </c>
      <c r="Y30" s="95">
        <v>0</v>
      </c>
      <c r="Z30" s="87">
        <v>0</v>
      </c>
      <c r="AA30" s="95">
        <f t="shared" si="18"/>
        <v>0</v>
      </c>
      <c r="AB30" s="87">
        <f t="shared" si="19"/>
        <v>0</v>
      </c>
      <c r="AC30" s="88">
        <v>402</v>
      </c>
      <c r="AD30" s="87">
        <v>12570.65</v>
      </c>
      <c r="AE30" s="88">
        <v>32</v>
      </c>
      <c r="AF30" s="87">
        <v>1002.6</v>
      </c>
      <c r="AG30" s="97">
        <f t="shared" si="20"/>
        <v>434</v>
      </c>
      <c r="AH30" s="210">
        <f t="shared" si="21"/>
        <v>13573.25</v>
      </c>
      <c r="AI30" s="19">
        <f t="shared" si="22"/>
        <v>434</v>
      </c>
      <c r="AJ30" s="96">
        <f t="shared" si="23"/>
        <v>13573.25</v>
      </c>
      <c r="AK30" s="31">
        <v>282</v>
      </c>
      <c r="AL30" s="117">
        <v>8783.15</v>
      </c>
      <c r="AT30" s="211"/>
      <c r="AU30" s="212"/>
      <c r="AV30" s="211"/>
      <c r="AW30" s="212"/>
      <c r="AX30" s="213"/>
      <c r="AY30" s="212"/>
    </row>
    <row r="31" ht="30" customHeight="1" spans="1:51">
      <c r="A31" s="99">
        <v>10</v>
      </c>
      <c r="B31" s="78">
        <v>45566</v>
      </c>
      <c r="C31" s="81">
        <v>0</v>
      </c>
      <c r="D31" s="80">
        <v>0</v>
      </c>
      <c r="E31" s="81">
        <v>0</v>
      </c>
      <c r="F31" s="80">
        <v>0</v>
      </c>
      <c r="G31" s="81">
        <f t="shared" si="11"/>
        <v>0</v>
      </c>
      <c r="H31" s="80">
        <f t="shared" si="12"/>
        <v>0</v>
      </c>
      <c r="I31" s="81">
        <v>0</v>
      </c>
      <c r="J31" s="80">
        <v>0</v>
      </c>
      <c r="K31" s="81">
        <v>0</v>
      </c>
      <c r="L31" s="80">
        <v>0</v>
      </c>
      <c r="M31" s="81">
        <f t="shared" si="13"/>
        <v>0</v>
      </c>
      <c r="N31" s="80">
        <f t="shared" si="14"/>
        <v>0</v>
      </c>
      <c r="O31" s="89">
        <v>278</v>
      </c>
      <c r="P31" s="87">
        <v>8848.4</v>
      </c>
      <c r="Q31" s="88">
        <v>64</v>
      </c>
      <c r="R31" s="87">
        <v>2042.65</v>
      </c>
      <c r="S31" s="91">
        <f t="shared" si="15"/>
        <v>342</v>
      </c>
      <c r="T31" s="210">
        <f t="shared" si="16"/>
        <v>10891.05</v>
      </c>
      <c r="U31" s="89">
        <f t="shared" si="24"/>
        <v>342</v>
      </c>
      <c r="V31" s="94">
        <f t="shared" si="17"/>
        <v>10891.05</v>
      </c>
      <c r="W31" s="93">
        <v>0</v>
      </c>
      <c r="X31" s="87">
        <v>0</v>
      </c>
      <c r="Y31" s="95">
        <v>0</v>
      </c>
      <c r="Z31" s="87">
        <v>0</v>
      </c>
      <c r="AA31" s="95">
        <f t="shared" si="18"/>
        <v>0</v>
      </c>
      <c r="AB31" s="87">
        <f t="shared" si="19"/>
        <v>0</v>
      </c>
      <c r="AC31" s="88">
        <v>353</v>
      </c>
      <c r="AD31" s="87">
        <v>11086.35</v>
      </c>
      <c r="AE31" s="88">
        <v>162</v>
      </c>
      <c r="AF31" s="87">
        <v>5105</v>
      </c>
      <c r="AG31" s="97">
        <f t="shared" si="20"/>
        <v>515</v>
      </c>
      <c r="AH31" s="210">
        <f t="shared" si="21"/>
        <v>16191.35</v>
      </c>
      <c r="AI31" s="19">
        <f t="shared" si="22"/>
        <v>515</v>
      </c>
      <c r="AJ31" s="96">
        <f t="shared" si="23"/>
        <v>16191.35</v>
      </c>
      <c r="AK31" s="31">
        <v>248</v>
      </c>
      <c r="AL31" s="117">
        <v>7774.65</v>
      </c>
      <c r="AT31" s="211"/>
      <c r="AU31" s="212"/>
      <c r="AV31" s="211"/>
      <c r="AW31" s="212"/>
      <c r="AX31" s="213"/>
      <c r="AY31" s="212"/>
    </row>
    <row r="32" ht="30" customHeight="1" spans="1:51">
      <c r="A32" s="99">
        <v>11</v>
      </c>
      <c r="B32" s="78">
        <v>45597</v>
      </c>
      <c r="C32" s="81">
        <v>0</v>
      </c>
      <c r="D32" s="80">
        <v>0</v>
      </c>
      <c r="E32" s="81">
        <v>0</v>
      </c>
      <c r="F32" s="80">
        <v>0</v>
      </c>
      <c r="G32" s="81">
        <f t="shared" si="11"/>
        <v>0</v>
      </c>
      <c r="H32" s="80">
        <f t="shared" si="12"/>
        <v>0</v>
      </c>
      <c r="I32" s="81">
        <v>0</v>
      </c>
      <c r="J32" s="80">
        <v>0</v>
      </c>
      <c r="K32" s="81">
        <v>0</v>
      </c>
      <c r="L32" s="80">
        <v>0</v>
      </c>
      <c r="M32" s="81">
        <f t="shared" si="13"/>
        <v>0</v>
      </c>
      <c r="N32" s="80">
        <f t="shared" si="14"/>
        <v>0</v>
      </c>
      <c r="O32" s="86">
        <v>377</v>
      </c>
      <c r="P32" s="87">
        <v>11940.2</v>
      </c>
      <c r="Q32" s="88">
        <v>140</v>
      </c>
      <c r="R32" s="87">
        <v>4446.15</v>
      </c>
      <c r="S32" s="91">
        <f t="shared" si="15"/>
        <v>517</v>
      </c>
      <c r="T32" s="210">
        <f t="shared" si="16"/>
        <v>16386.35</v>
      </c>
      <c r="U32" s="89">
        <f t="shared" si="24"/>
        <v>517</v>
      </c>
      <c r="V32" s="94">
        <f t="shared" si="17"/>
        <v>16386.35</v>
      </c>
      <c r="W32" s="93">
        <v>0</v>
      </c>
      <c r="X32" s="87">
        <v>0</v>
      </c>
      <c r="Y32" s="95">
        <v>0</v>
      </c>
      <c r="Z32" s="87">
        <v>0</v>
      </c>
      <c r="AA32" s="95">
        <f t="shared" si="18"/>
        <v>0</v>
      </c>
      <c r="AB32" s="87">
        <f t="shared" si="19"/>
        <v>0</v>
      </c>
      <c r="AC32" s="88">
        <v>572</v>
      </c>
      <c r="AD32" s="87">
        <v>18135.25</v>
      </c>
      <c r="AE32" s="88">
        <v>192</v>
      </c>
      <c r="AF32" s="87">
        <v>6064.55</v>
      </c>
      <c r="AG32" s="97">
        <f t="shared" si="20"/>
        <v>764</v>
      </c>
      <c r="AH32" s="210">
        <f t="shared" si="21"/>
        <v>24199.8</v>
      </c>
      <c r="AI32" s="19">
        <f t="shared" si="22"/>
        <v>764</v>
      </c>
      <c r="AJ32" s="96">
        <f t="shared" si="23"/>
        <v>24199.8</v>
      </c>
      <c r="AK32" s="31">
        <v>307</v>
      </c>
      <c r="AL32" s="117">
        <v>9592.75</v>
      </c>
      <c r="AT32" s="211"/>
      <c r="AU32" s="212"/>
      <c r="AV32" s="211"/>
      <c r="AW32" s="212"/>
      <c r="AX32" s="213"/>
      <c r="AY32" s="212"/>
    </row>
    <row r="33" ht="30" customHeight="1" spans="1:51">
      <c r="A33" s="99">
        <v>12</v>
      </c>
      <c r="B33" s="78">
        <v>45627</v>
      </c>
      <c r="C33" s="81">
        <v>0</v>
      </c>
      <c r="D33" s="80">
        <v>0</v>
      </c>
      <c r="E33" s="81">
        <v>0</v>
      </c>
      <c r="F33" s="80">
        <v>0</v>
      </c>
      <c r="G33" s="81">
        <f t="shared" si="11"/>
        <v>0</v>
      </c>
      <c r="H33" s="80">
        <f t="shared" si="12"/>
        <v>0</v>
      </c>
      <c r="I33" s="81">
        <v>0</v>
      </c>
      <c r="J33" s="80">
        <v>0</v>
      </c>
      <c r="K33" s="81">
        <v>0</v>
      </c>
      <c r="L33" s="80">
        <v>0</v>
      </c>
      <c r="M33" s="81">
        <f t="shared" si="13"/>
        <v>0</v>
      </c>
      <c r="N33" s="80">
        <f t="shared" si="14"/>
        <v>0</v>
      </c>
      <c r="O33" s="86">
        <v>324</v>
      </c>
      <c r="P33" s="87">
        <v>10368.05</v>
      </c>
      <c r="Q33" s="88">
        <v>207</v>
      </c>
      <c r="R33" s="87">
        <v>6611.05</v>
      </c>
      <c r="S33" s="91">
        <f t="shared" si="15"/>
        <v>531</v>
      </c>
      <c r="T33" s="210">
        <f t="shared" si="16"/>
        <v>16979.1</v>
      </c>
      <c r="U33" s="89">
        <f t="shared" si="24"/>
        <v>531</v>
      </c>
      <c r="V33" s="94">
        <f t="shared" si="17"/>
        <v>16979.1</v>
      </c>
      <c r="W33" s="93">
        <v>0</v>
      </c>
      <c r="X33" s="87">
        <v>0</v>
      </c>
      <c r="Y33" s="95">
        <v>0</v>
      </c>
      <c r="Z33" s="87">
        <v>0</v>
      </c>
      <c r="AA33" s="95">
        <f t="shared" si="18"/>
        <v>0</v>
      </c>
      <c r="AB33" s="87">
        <f t="shared" si="19"/>
        <v>0</v>
      </c>
      <c r="AC33" s="88">
        <v>324</v>
      </c>
      <c r="AD33" s="87">
        <v>10295.65</v>
      </c>
      <c r="AE33" s="88">
        <v>258</v>
      </c>
      <c r="AF33" s="87">
        <v>8258.95</v>
      </c>
      <c r="AG33" s="97">
        <f t="shared" si="20"/>
        <v>582</v>
      </c>
      <c r="AH33" s="210">
        <f t="shared" si="21"/>
        <v>18554.6</v>
      </c>
      <c r="AI33" s="19">
        <f t="shared" si="22"/>
        <v>582</v>
      </c>
      <c r="AJ33" s="96">
        <f t="shared" si="23"/>
        <v>18554.6</v>
      </c>
      <c r="AK33" s="31">
        <v>206</v>
      </c>
      <c r="AL33" s="117">
        <v>6462.7</v>
      </c>
      <c r="AT33" s="211"/>
      <c r="AU33" s="212"/>
      <c r="AV33" s="211"/>
      <c r="AW33" s="212"/>
      <c r="AX33" s="213"/>
      <c r="AY33" s="212"/>
    </row>
    <row r="34" ht="30" customHeight="1" spans="1:51">
      <c r="A34" s="16"/>
      <c r="B34" s="17" t="s">
        <v>25</v>
      </c>
      <c r="C34" s="118">
        <f t="shared" ref="C34:AL34" si="25">SUM(C22:C33)</f>
        <v>731</v>
      </c>
      <c r="D34" s="119">
        <f t="shared" si="25"/>
        <v>22629.4</v>
      </c>
      <c r="E34" s="120">
        <f t="shared" si="25"/>
        <v>250</v>
      </c>
      <c r="F34" s="119">
        <f t="shared" si="25"/>
        <v>7828.25</v>
      </c>
      <c r="G34" s="120">
        <f t="shared" si="25"/>
        <v>981</v>
      </c>
      <c r="H34" s="119">
        <f t="shared" si="25"/>
        <v>30457.65</v>
      </c>
      <c r="I34" s="120">
        <f t="shared" si="25"/>
        <v>1303</v>
      </c>
      <c r="J34" s="119">
        <f t="shared" si="25"/>
        <v>38300.9</v>
      </c>
      <c r="K34" s="120">
        <f t="shared" si="25"/>
        <v>770</v>
      </c>
      <c r="L34" s="119">
        <f t="shared" si="25"/>
        <v>22648.8</v>
      </c>
      <c r="M34" s="120">
        <f t="shared" si="25"/>
        <v>2073</v>
      </c>
      <c r="N34" s="119">
        <f t="shared" si="25"/>
        <v>60949.7</v>
      </c>
      <c r="O34" s="125">
        <f t="shared" si="25"/>
        <v>3208</v>
      </c>
      <c r="P34" s="126">
        <f t="shared" si="25"/>
        <v>111749.85</v>
      </c>
      <c r="Q34" s="127">
        <f t="shared" si="25"/>
        <v>648</v>
      </c>
      <c r="R34" s="126">
        <f t="shared" si="25"/>
        <v>20600.85</v>
      </c>
      <c r="S34" s="130">
        <f t="shared" si="25"/>
        <v>4159</v>
      </c>
      <c r="T34" s="215">
        <f t="shared" si="25"/>
        <v>132350.7</v>
      </c>
      <c r="U34" s="128">
        <f t="shared" si="25"/>
        <v>7213</v>
      </c>
      <c r="V34" s="133">
        <f t="shared" si="25"/>
        <v>223758.05</v>
      </c>
      <c r="W34" s="132">
        <f t="shared" si="25"/>
        <v>939</v>
      </c>
      <c r="X34" s="126">
        <f t="shared" si="25"/>
        <v>44363.1</v>
      </c>
      <c r="Y34" s="126">
        <f t="shared" si="25"/>
        <v>0</v>
      </c>
      <c r="Z34" s="126">
        <f t="shared" si="25"/>
        <v>0</v>
      </c>
      <c r="AA34" s="127">
        <f t="shared" si="25"/>
        <v>939</v>
      </c>
      <c r="AB34" s="126">
        <f t="shared" si="25"/>
        <v>44363.1</v>
      </c>
      <c r="AC34" s="118">
        <f t="shared" si="25"/>
        <v>4661</v>
      </c>
      <c r="AD34" s="119">
        <f t="shared" si="25"/>
        <v>148397.55</v>
      </c>
      <c r="AE34" s="118">
        <f t="shared" si="25"/>
        <v>1360</v>
      </c>
      <c r="AF34" s="126">
        <f t="shared" si="25"/>
        <v>44841.65</v>
      </c>
      <c r="AG34" s="135">
        <f t="shared" si="25"/>
        <v>6021</v>
      </c>
      <c r="AH34" s="215">
        <f t="shared" si="25"/>
        <v>193239.2</v>
      </c>
      <c r="AI34" s="118">
        <f t="shared" si="25"/>
        <v>6960</v>
      </c>
      <c r="AJ34" s="134">
        <f t="shared" si="25"/>
        <v>237602.3</v>
      </c>
      <c r="AK34" s="54">
        <f t="shared" si="25"/>
        <v>1509</v>
      </c>
      <c r="AL34" s="136">
        <f t="shared" si="25"/>
        <v>47269.7</v>
      </c>
      <c r="AT34" s="216"/>
      <c r="AU34" s="212"/>
      <c r="AV34" s="213"/>
      <c r="AW34" s="212"/>
      <c r="AX34" s="213"/>
      <c r="AY34" s="212"/>
    </row>
    <row r="35" ht="38" customHeight="1"/>
    <row r="36" customFormat="1" ht="41" customHeight="1" spans="1:51">
      <c r="A36" s="177" t="s">
        <v>176</v>
      </c>
      <c r="B36" s="177"/>
      <c r="C36" s="177"/>
      <c r="D36" s="177"/>
      <c r="E36" s="177"/>
      <c r="F36" s="177"/>
      <c r="G36" s="177"/>
      <c r="H36" s="177"/>
      <c r="I36" s="177"/>
      <c r="K36" s="217"/>
      <c r="L36" s="217"/>
      <c r="M36" s="217"/>
      <c r="N36" s="217"/>
      <c r="O36" s="217"/>
      <c r="P36" s="217"/>
      <c r="Q36" s="217"/>
      <c r="R36" s="217"/>
      <c r="T36" s="217"/>
      <c r="U36" s="217"/>
      <c r="V36" s="217"/>
      <c r="W36" s="217"/>
      <c r="X36" s="217"/>
      <c r="Y36" s="217"/>
      <c r="Z36" s="217"/>
      <c r="AA36" s="217"/>
    </row>
    <row r="37" customFormat="1" ht="31" customHeight="1" spans="1:51">
      <c r="A37" s="4" t="s">
        <v>1</v>
      </c>
      <c r="B37" s="6" t="s">
        <v>2</v>
      </c>
      <c r="C37" s="7" t="s">
        <v>3</v>
      </c>
      <c r="D37" s="71"/>
      <c r="E37" s="10" t="s">
        <v>177</v>
      </c>
      <c r="F37" s="15"/>
      <c r="G37" s="10" t="s">
        <v>5</v>
      </c>
      <c r="H37" s="11"/>
      <c r="I37" s="178" t="s">
        <v>21</v>
      </c>
      <c r="K37" s="205"/>
      <c r="L37" s="205"/>
      <c r="M37" s="205"/>
      <c r="N37" s="205"/>
      <c r="O37" s="205"/>
      <c r="P37" s="205"/>
      <c r="Q37" s="206"/>
      <c r="R37" s="206"/>
      <c r="T37" s="205"/>
      <c r="U37" s="205"/>
      <c r="V37" s="205"/>
      <c r="W37" s="205"/>
      <c r="X37" s="205"/>
      <c r="Y37" s="205"/>
      <c r="Z37" s="206"/>
      <c r="AA37" s="206"/>
    </row>
    <row r="38" customFormat="1" ht="23" customHeight="1" spans="1:51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82" t="s">
        <v>22</v>
      </c>
      <c r="H38" s="183" t="s">
        <v>10</v>
      </c>
      <c r="I38" s="184"/>
      <c r="K38" s="205"/>
      <c r="L38" s="205"/>
      <c r="M38" s="205"/>
      <c r="N38" s="205"/>
      <c r="O38" s="205"/>
      <c r="P38" s="205"/>
      <c r="Q38" s="206"/>
      <c r="R38" s="206"/>
      <c r="T38" s="205"/>
      <c r="U38" s="205"/>
      <c r="V38" s="205"/>
      <c r="W38" s="205"/>
      <c r="X38" s="205"/>
      <c r="Y38" s="205"/>
      <c r="Z38" s="206"/>
      <c r="AA38" s="206"/>
    </row>
    <row r="39" customFormat="1" ht="30" customHeight="1" spans="1:51">
      <c r="A39" s="36">
        <v>1</v>
      </c>
      <c r="B39" s="186">
        <v>45292</v>
      </c>
      <c r="C39" s="93">
        <f>G4+U22</f>
        <v>896</v>
      </c>
      <c r="D39" s="94">
        <f>H4+V22</f>
        <v>28325.8</v>
      </c>
      <c r="E39" s="99">
        <f>M4+AI22+AG4+X4</f>
        <v>1687</v>
      </c>
      <c r="F39" s="187">
        <f>N4+AJ22+AH4+Y4</f>
        <v>55529.95</v>
      </c>
      <c r="G39" s="18">
        <f>O4+AK22</f>
        <v>255</v>
      </c>
      <c r="H39" s="188">
        <f>P4+AL22</f>
        <v>7971.55</v>
      </c>
      <c r="I39" s="168"/>
      <c r="K39" s="216"/>
      <c r="L39" s="218"/>
      <c r="M39" s="213"/>
      <c r="N39" s="212"/>
      <c r="O39" s="211"/>
      <c r="P39" s="212"/>
      <c r="Q39" s="216"/>
      <c r="R39" s="212"/>
      <c r="T39" s="216"/>
      <c r="U39" s="218"/>
      <c r="V39" s="213"/>
      <c r="W39" s="212"/>
      <c r="X39" s="211"/>
      <c r="Y39" s="212"/>
      <c r="Z39" s="216"/>
      <c r="AA39" s="212"/>
    </row>
    <row r="40" customFormat="1" ht="30" customHeight="1" spans="1:51">
      <c r="A40" s="36">
        <v>2</v>
      </c>
      <c r="B40" s="186">
        <v>45323</v>
      </c>
      <c r="C40" s="93">
        <f t="shared" ref="C40:C50" si="26">G5+U23</f>
        <v>1264</v>
      </c>
      <c r="D40" s="94">
        <f t="shared" ref="D40:D50" si="27">H5+V23</f>
        <v>39730.05</v>
      </c>
      <c r="E40" s="99">
        <f t="shared" ref="E40:E50" si="28">M5+AI23+AG5+X5</f>
        <v>1954</v>
      </c>
      <c r="F40" s="187">
        <f t="shared" ref="F40:F50" si="29">N5+AJ23+AH5+Y5</f>
        <v>72515.05</v>
      </c>
      <c r="G40" s="18">
        <f t="shared" ref="G40:G50" si="30">O5+AK23</f>
        <v>319</v>
      </c>
      <c r="H40" s="188">
        <f t="shared" ref="H40:H50" si="31">P5+AL23</f>
        <v>10158.15</v>
      </c>
      <c r="I40" s="168"/>
      <c r="K40" s="216"/>
      <c r="L40" s="218"/>
      <c r="M40" s="211"/>
      <c r="N40" s="212"/>
      <c r="O40" s="211"/>
      <c r="P40" s="212"/>
      <c r="Q40" s="216"/>
      <c r="R40" s="212"/>
      <c r="T40" s="216"/>
      <c r="U40" s="218"/>
      <c r="V40" s="211"/>
      <c r="W40" s="212"/>
      <c r="X40" s="211"/>
      <c r="Y40" s="212"/>
      <c r="Z40" s="216"/>
      <c r="AA40" s="212"/>
    </row>
    <row r="41" customFormat="1" ht="30" customHeight="1" spans="1:51">
      <c r="A41" s="36">
        <v>3</v>
      </c>
      <c r="B41" s="186">
        <v>45352</v>
      </c>
      <c r="C41" s="93">
        <f t="shared" si="26"/>
        <v>2243</v>
      </c>
      <c r="D41" s="94">
        <f t="shared" si="27"/>
        <v>68154.65</v>
      </c>
      <c r="E41" s="99">
        <f t="shared" si="28"/>
        <v>2705</v>
      </c>
      <c r="F41" s="187">
        <f t="shared" si="29"/>
        <v>90008.8</v>
      </c>
      <c r="G41" s="18">
        <f t="shared" si="30"/>
        <v>619</v>
      </c>
      <c r="H41" s="188">
        <f t="shared" si="31"/>
        <v>19511.4</v>
      </c>
      <c r="I41" s="168"/>
      <c r="K41" s="216"/>
      <c r="L41" s="218"/>
      <c r="M41" s="211"/>
      <c r="N41" s="212"/>
      <c r="O41" s="211"/>
      <c r="P41" s="212"/>
      <c r="Q41" s="216"/>
      <c r="R41" s="212"/>
      <c r="T41" s="216"/>
      <c r="U41" s="218"/>
      <c r="V41" s="211"/>
      <c r="W41" s="212"/>
      <c r="X41" s="211"/>
      <c r="Y41" s="212"/>
      <c r="Z41" s="216"/>
      <c r="AA41" s="212"/>
    </row>
    <row r="42" customFormat="1" ht="30" customHeight="1" spans="1:51">
      <c r="A42" s="36">
        <v>4</v>
      </c>
      <c r="B42" s="186">
        <v>45383</v>
      </c>
      <c r="C42" s="93">
        <f t="shared" si="26"/>
        <v>2311</v>
      </c>
      <c r="D42" s="94">
        <f t="shared" si="27"/>
        <v>72386.4</v>
      </c>
      <c r="E42" s="99">
        <f t="shared" si="28"/>
        <v>2214</v>
      </c>
      <c r="F42" s="187">
        <f t="shared" si="29"/>
        <v>71064.35</v>
      </c>
      <c r="G42" s="18">
        <f t="shared" si="30"/>
        <v>539</v>
      </c>
      <c r="H42" s="188">
        <f t="shared" si="31"/>
        <v>16942.6</v>
      </c>
      <c r="I42" s="168"/>
      <c r="K42" s="216"/>
      <c r="L42" s="218"/>
      <c r="M42" s="211"/>
      <c r="N42" s="212"/>
      <c r="O42" s="211"/>
      <c r="P42" s="212"/>
      <c r="Q42" s="216"/>
      <c r="R42" s="212"/>
      <c r="T42" s="216"/>
      <c r="U42" s="218"/>
      <c r="V42" s="211"/>
      <c r="W42" s="212"/>
      <c r="X42" s="211"/>
      <c r="Y42" s="212"/>
      <c r="Z42" s="216"/>
      <c r="AA42" s="212"/>
    </row>
    <row r="43" customFormat="1" ht="30" customHeight="1" spans="1:51">
      <c r="A43" s="36">
        <v>5</v>
      </c>
      <c r="B43" s="186">
        <v>45413</v>
      </c>
      <c r="C43" s="93">
        <f t="shared" si="26"/>
        <v>1607</v>
      </c>
      <c r="D43" s="94">
        <f t="shared" si="27"/>
        <v>51115.85</v>
      </c>
      <c r="E43" s="99">
        <f t="shared" si="28"/>
        <v>2117</v>
      </c>
      <c r="F43" s="187">
        <f t="shared" si="29"/>
        <v>67695.55</v>
      </c>
      <c r="G43" s="18">
        <f t="shared" si="30"/>
        <v>579</v>
      </c>
      <c r="H43" s="188">
        <f t="shared" si="31"/>
        <v>18109.15</v>
      </c>
      <c r="I43" s="168"/>
      <c r="K43" s="216"/>
      <c r="L43" s="218"/>
      <c r="M43" s="211"/>
      <c r="N43" s="212"/>
      <c r="O43" s="211"/>
      <c r="P43" s="212"/>
      <c r="Q43" s="216"/>
      <c r="R43" s="212"/>
      <c r="T43" s="216"/>
      <c r="U43" s="218"/>
      <c r="V43" s="211"/>
      <c r="W43" s="212"/>
      <c r="X43" s="211"/>
      <c r="Y43" s="212"/>
      <c r="Z43" s="216"/>
      <c r="AA43" s="212"/>
    </row>
    <row r="44" customFormat="1" ht="30" customHeight="1" spans="1:51">
      <c r="A44" s="36">
        <v>6</v>
      </c>
      <c r="B44" s="186">
        <v>45444</v>
      </c>
      <c r="C44" s="93">
        <f t="shared" si="26"/>
        <v>730</v>
      </c>
      <c r="D44" s="94">
        <f t="shared" si="27"/>
        <v>23342.9</v>
      </c>
      <c r="E44" s="99">
        <f t="shared" si="28"/>
        <v>735</v>
      </c>
      <c r="F44" s="187">
        <f t="shared" si="29"/>
        <v>23552.65</v>
      </c>
      <c r="G44" s="18">
        <f t="shared" si="30"/>
        <v>186</v>
      </c>
      <c r="H44" s="188">
        <f t="shared" si="31"/>
        <v>5821.8</v>
      </c>
      <c r="I44" s="168"/>
      <c r="K44" s="216"/>
      <c r="L44" s="218"/>
      <c r="M44" s="211"/>
      <c r="N44" s="212"/>
      <c r="O44" s="211"/>
      <c r="P44" s="212"/>
      <c r="Q44" s="216"/>
      <c r="R44" s="212"/>
      <c r="T44" s="216"/>
      <c r="U44" s="218"/>
      <c r="V44" s="211"/>
      <c r="W44" s="212"/>
      <c r="X44" s="211"/>
      <c r="Y44" s="212"/>
      <c r="Z44" s="216"/>
      <c r="AA44" s="212"/>
    </row>
    <row r="45" customFormat="1" ht="30" customHeight="1" spans="1:51">
      <c r="A45" s="36">
        <v>7</v>
      </c>
      <c r="B45" s="186">
        <v>45474</v>
      </c>
      <c r="C45" s="93">
        <f t="shared" si="26"/>
        <v>1028</v>
      </c>
      <c r="D45" s="94">
        <f t="shared" si="27"/>
        <v>32954.8</v>
      </c>
      <c r="E45" s="99">
        <f t="shared" si="28"/>
        <v>1278</v>
      </c>
      <c r="F45" s="187">
        <f t="shared" si="29"/>
        <v>40951.45</v>
      </c>
      <c r="G45" s="18">
        <f t="shared" si="30"/>
        <v>373</v>
      </c>
      <c r="H45" s="188">
        <f t="shared" si="31"/>
        <v>11726.75</v>
      </c>
      <c r="I45" s="168"/>
      <c r="K45" s="216"/>
      <c r="L45" s="218"/>
      <c r="M45" s="211"/>
      <c r="N45" s="212"/>
      <c r="O45" s="211"/>
      <c r="P45" s="212"/>
      <c r="Q45" s="216"/>
      <c r="R45" s="212"/>
      <c r="T45" s="216"/>
      <c r="U45" s="218"/>
      <c r="V45" s="211"/>
      <c r="W45" s="212"/>
      <c r="X45" s="211"/>
      <c r="Y45" s="212"/>
      <c r="Z45" s="216"/>
      <c r="AA45" s="212"/>
    </row>
    <row r="46" customFormat="1" ht="30" customHeight="1" spans="1:51">
      <c r="A46" s="36">
        <v>8</v>
      </c>
      <c r="B46" s="186">
        <v>45505</v>
      </c>
      <c r="C46" s="93">
        <f t="shared" si="26"/>
        <v>597</v>
      </c>
      <c r="D46" s="94">
        <f t="shared" si="27"/>
        <v>19035.75</v>
      </c>
      <c r="E46" s="99">
        <f t="shared" si="28"/>
        <v>906</v>
      </c>
      <c r="F46" s="187">
        <f t="shared" si="29"/>
        <v>28719.95</v>
      </c>
      <c r="G46" s="18">
        <f t="shared" si="30"/>
        <v>283</v>
      </c>
      <c r="H46" s="188">
        <f t="shared" si="31"/>
        <v>8917.35</v>
      </c>
      <c r="I46" s="168"/>
      <c r="K46" s="216"/>
      <c r="L46" s="218"/>
      <c r="M46" s="211"/>
      <c r="N46" s="212"/>
      <c r="O46" s="211"/>
      <c r="P46" s="212"/>
      <c r="Q46" s="216"/>
      <c r="R46" s="212"/>
      <c r="T46" s="216"/>
      <c r="U46" s="218"/>
      <c r="V46" s="211"/>
      <c r="W46" s="212"/>
      <c r="X46" s="211"/>
      <c r="Y46" s="212"/>
      <c r="Z46" s="216"/>
      <c r="AA46" s="212"/>
    </row>
    <row r="47" customFormat="1" ht="30" customHeight="1" spans="1:51">
      <c r="A47" s="36">
        <v>9</v>
      </c>
      <c r="B47" s="186">
        <v>45536</v>
      </c>
      <c r="C47" s="93">
        <f t="shared" si="26"/>
        <v>1236</v>
      </c>
      <c r="D47" s="94">
        <f t="shared" si="27"/>
        <v>39407.75</v>
      </c>
      <c r="E47" s="99">
        <f t="shared" si="28"/>
        <v>1724</v>
      </c>
      <c r="F47" s="187">
        <f t="shared" si="29"/>
        <v>54416.4</v>
      </c>
      <c r="G47" s="18">
        <f t="shared" si="30"/>
        <v>498</v>
      </c>
      <c r="H47" s="188">
        <f t="shared" si="31"/>
        <v>15586.9</v>
      </c>
      <c r="I47" s="168"/>
      <c r="K47" s="216"/>
      <c r="L47" s="218"/>
      <c r="M47" s="211"/>
      <c r="N47" s="212"/>
      <c r="O47" s="211"/>
      <c r="P47" s="212"/>
      <c r="Q47" s="216"/>
      <c r="R47" s="212"/>
      <c r="T47" s="216"/>
      <c r="U47" s="218"/>
      <c r="V47" s="211"/>
      <c r="W47" s="212"/>
      <c r="X47" s="211"/>
      <c r="Y47" s="212"/>
      <c r="Z47" s="216"/>
      <c r="AA47" s="212"/>
    </row>
    <row r="48" customFormat="1" ht="30" customHeight="1" spans="1:51">
      <c r="A48" s="36">
        <v>10</v>
      </c>
      <c r="B48" s="186">
        <v>45566</v>
      </c>
      <c r="C48" s="93">
        <f t="shared" si="26"/>
        <v>1048</v>
      </c>
      <c r="D48" s="94">
        <f t="shared" si="27"/>
        <v>33257.8</v>
      </c>
      <c r="E48" s="99">
        <f t="shared" si="28"/>
        <v>1369</v>
      </c>
      <c r="F48" s="187">
        <f t="shared" si="29"/>
        <v>43107.7</v>
      </c>
      <c r="G48" s="18">
        <f t="shared" si="30"/>
        <v>339</v>
      </c>
      <c r="H48" s="188">
        <f t="shared" si="31"/>
        <v>10626.55</v>
      </c>
      <c r="I48" s="168"/>
      <c r="K48" s="216"/>
      <c r="L48" s="218"/>
      <c r="M48" s="211"/>
      <c r="N48" s="212"/>
      <c r="O48" s="211"/>
      <c r="P48" s="212"/>
      <c r="Q48" s="216"/>
      <c r="R48" s="212"/>
      <c r="T48" s="216"/>
      <c r="U48" s="218"/>
      <c r="V48" s="211"/>
      <c r="W48" s="212"/>
      <c r="X48" s="211"/>
      <c r="Y48" s="212"/>
      <c r="Z48" s="216"/>
      <c r="AA48" s="212"/>
    </row>
    <row r="49" customFormat="1" ht="30" customHeight="1" spans="1:27">
      <c r="A49" s="36">
        <v>11</v>
      </c>
      <c r="B49" s="186">
        <v>45597</v>
      </c>
      <c r="C49" s="93">
        <f t="shared" si="26"/>
        <v>1367</v>
      </c>
      <c r="D49" s="94">
        <f t="shared" si="27"/>
        <v>43506.6</v>
      </c>
      <c r="E49" s="99">
        <f t="shared" si="28"/>
        <v>2232</v>
      </c>
      <c r="F49" s="187">
        <f t="shared" si="29"/>
        <v>70437.15</v>
      </c>
      <c r="G49" s="18">
        <f t="shared" si="30"/>
        <v>479</v>
      </c>
      <c r="H49" s="188">
        <f t="shared" si="31"/>
        <v>15021.55</v>
      </c>
      <c r="I49" s="168"/>
      <c r="K49" s="216"/>
      <c r="L49" s="218"/>
      <c r="M49" s="211"/>
      <c r="N49" s="212"/>
      <c r="O49" s="211"/>
      <c r="P49" s="212"/>
      <c r="Q49" s="216"/>
      <c r="R49" s="212"/>
      <c r="T49" s="216"/>
      <c r="U49" s="218"/>
      <c r="V49" s="211"/>
      <c r="W49" s="212"/>
      <c r="X49" s="211"/>
      <c r="Y49" s="212"/>
      <c r="Z49" s="216"/>
      <c r="AA49" s="212"/>
    </row>
    <row r="50" customFormat="1" ht="30" customHeight="1" spans="1:27">
      <c r="A50" s="36">
        <v>12</v>
      </c>
      <c r="B50" s="186">
        <v>45627</v>
      </c>
      <c r="C50" s="93">
        <f t="shared" si="26"/>
        <v>1353</v>
      </c>
      <c r="D50" s="94">
        <f t="shared" si="27"/>
        <v>43014.3</v>
      </c>
      <c r="E50" s="99">
        <f t="shared" si="28"/>
        <v>2062</v>
      </c>
      <c r="F50" s="187">
        <f t="shared" si="29"/>
        <v>65703.05</v>
      </c>
      <c r="G50" s="18">
        <f t="shared" si="30"/>
        <v>343</v>
      </c>
      <c r="H50" s="188">
        <f t="shared" si="31"/>
        <v>10806.05</v>
      </c>
      <c r="I50" s="168"/>
      <c r="K50" s="216"/>
      <c r="L50" s="218"/>
      <c r="M50" s="219"/>
      <c r="N50" s="212"/>
      <c r="O50" s="219"/>
      <c r="P50" s="219"/>
      <c r="Q50" s="216"/>
      <c r="R50" s="212"/>
      <c r="T50" s="216"/>
      <c r="U50" s="218"/>
      <c r="V50" s="219"/>
      <c r="W50" s="219"/>
      <c r="X50" s="219"/>
      <c r="Y50" s="219"/>
      <c r="Z50" s="216"/>
      <c r="AA50" s="212"/>
    </row>
    <row r="51" customFormat="1" ht="30" customHeight="1" spans="1:27">
      <c r="A51" s="54"/>
      <c r="B51" s="118" t="s">
        <v>25</v>
      </c>
      <c r="C51" s="132">
        <f t="shared" ref="C51:H51" si="32">SUM(C39:C50)</f>
        <v>15680</v>
      </c>
      <c r="D51" s="133">
        <f t="shared" si="32"/>
        <v>494232.65</v>
      </c>
      <c r="E51" s="16">
        <f t="shared" si="32"/>
        <v>20983</v>
      </c>
      <c r="F51" s="134">
        <f t="shared" si="32"/>
        <v>683702.05</v>
      </c>
      <c r="G51" s="16">
        <f t="shared" si="32"/>
        <v>4812</v>
      </c>
      <c r="H51" s="122">
        <f t="shared" si="32"/>
        <v>151199.8</v>
      </c>
      <c r="I51" s="170"/>
      <c r="K51" s="216"/>
      <c r="L51" s="216"/>
      <c r="M51" s="213"/>
      <c r="N51" s="212"/>
      <c r="O51" s="212"/>
      <c r="P51" s="212"/>
      <c r="Q51" s="216"/>
      <c r="R51" s="212"/>
      <c r="T51" s="216"/>
      <c r="U51" s="216"/>
      <c r="V51" s="213"/>
      <c r="W51" s="212"/>
      <c r="X51" s="212"/>
      <c r="Y51" s="212"/>
      <c r="Z51" s="216"/>
      <c r="AA51" s="212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48"/>
  <sheetViews>
    <sheetView tabSelected="1" zoomScale="80" zoomScaleNormal="80" topLeftCell="A250" workbookViewId="0">
      <selection activeCell="J274" sqref="J27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45658</v>
      </c>
      <c r="C4" s="31">
        <v>129</v>
      </c>
      <c r="D4" s="32">
        <v>4028.75</v>
      </c>
      <c r="E4" s="33">
        <v>562</v>
      </c>
      <c r="F4" s="34">
        <v>17596.75</v>
      </c>
      <c r="G4" s="35">
        <v>0</v>
      </c>
      <c r="H4" s="34">
        <v>0</v>
      </c>
      <c r="I4" s="36">
        <f t="shared" ref="I4:I15" si="0">C4+E4+G4</f>
        <v>691</v>
      </c>
      <c r="J4" s="37">
        <f t="shared" ref="J4:J15" si="1">D4+F4+H4</f>
        <v>21625.5</v>
      </c>
      <c r="K4" s="38">
        <v>229</v>
      </c>
      <c r="L4" s="32">
        <v>7280.95</v>
      </c>
      <c r="M4" s="33">
        <v>750</v>
      </c>
      <c r="N4" s="32">
        <v>23819.8</v>
      </c>
      <c r="O4" s="39">
        <v>0</v>
      </c>
      <c r="P4" s="40">
        <v>0</v>
      </c>
      <c r="Q4" s="41">
        <f t="shared" ref="Q4:Q15" si="2">K4+M4+O4</f>
        <v>979</v>
      </c>
      <c r="R4" s="40">
        <f t="shared" ref="R4:R15" si="3">L4+N4+P4</f>
        <v>31100.75</v>
      </c>
      <c r="S4" s="42">
        <v>89</v>
      </c>
      <c r="T4" s="43">
        <v>2808</v>
      </c>
      <c r="U4" s="44">
        <v>0</v>
      </c>
      <c r="V4" s="45">
        <v>0</v>
      </c>
      <c r="W4" s="42">
        <f t="shared" ref="W4:W15" si="4">S4+U4</f>
        <v>89</v>
      </c>
      <c r="X4" s="46">
        <f t="shared" ref="X4:X15" si="5">T4+V4</f>
        <v>2808</v>
      </c>
    </row>
    <row r="5" customFormat="1" ht="30" customHeight="1" spans="1:25">
      <c r="A5" s="41">
        <v>2</v>
      </c>
      <c r="B5" s="30">
        <v>45689</v>
      </c>
      <c r="C5" s="31">
        <v>315</v>
      </c>
      <c r="D5" s="32">
        <v>9482.05</v>
      </c>
      <c r="E5" s="33">
        <v>451</v>
      </c>
      <c r="F5" s="34">
        <v>14059.1</v>
      </c>
      <c r="G5" s="35">
        <v>0</v>
      </c>
      <c r="H5" s="34">
        <v>0</v>
      </c>
      <c r="I5" s="36">
        <f t="shared" si="0"/>
        <v>766</v>
      </c>
      <c r="J5" s="37">
        <f t="shared" si="1"/>
        <v>23541.15</v>
      </c>
      <c r="K5" s="38">
        <v>952</v>
      </c>
      <c r="L5" s="32">
        <v>30026.3</v>
      </c>
      <c r="M5" s="33">
        <v>596</v>
      </c>
      <c r="N5" s="32">
        <v>18890.4</v>
      </c>
      <c r="O5" s="39">
        <v>0</v>
      </c>
      <c r="P5" s="40">
        <v>0</v>
      </c>
      <c r="Q5" s="41">
        <f t="shared" si="2"/>
        <v>1548</v>
      </c>
      <c r="R5" s="40">
        <f t="shared" si="3"/>
        <v>48916.7</v>
      </c>
      <c r="S5" s="42">
        <v>174</v>
      </c>
      <c r="T5" s="43">
        <v>5545.95</v>
      </c>
      <c r="U5" s="44">
        <v>0</v>
      </c>
      <c r="V5" s="45">
        <v>0</v>
      </c>
      <c r="W5" s="42">
        <f t="shared" si="4"/>
        <v>174</v>
      </c>
      <c r="X5" s="46">
        <f t="shared" si="5"/>
        <v>5545.95</v>
      </c>
    </row>
    <row r="6" customFormat="1" ht="30" customHeight="1" spans="1:25">
      <c r="A6" s="41">
        <v>3</v>
      </c>
      <c r="B6" s="30">
        <v>45717</v>
      </c>
      <c r="C6" s="31">
        <v>363</v>
      </c>
      <c r="D6" s="47">
        <v>11474.4</v>
      </c>
      <c r="E6" s="33">
        <v>442</v>
      </c>
      <c r="F6" s="48">
        <v>13891.45</v>
      </c>
      <c r="G6" s="35">
        <v>0</v>
      </c>
      <c r="H6" s="34">
        <v>0</v>
      </c>
      <c r="I6" s="36">
        <f t="shared" si="0"/>
        <v>805</v>
      </c>
      <c r="J6" s="37">
        <f t="shared" si="1"/>
        <v>25365.85</v>
      </c>
      <c r="K6" s="38">
        <v>454</v>
      </c>
      <c r="L6" s="47">
        <v>14424.9</v>
      </c>
      <c r="M6" s="33">
        <v>317</v>
      </c>
      <c r="N6" s="47">
        <v>10014.1</v>
      </c>
      <c r="O6" s="39">
        <v>0</v>
      </c>
      <c r="P6" s="40">
        <v>0</v>
      </c>
      <c r="Q6" s="41">
        <f t="shared" si="2"/>
        <v>771</v>
      </c>
      <c r="R6" s="40">
        <f t="shared" si="3"/>
        <v>24439</v>
      </c>
      <c r="S6" s="31">
        <v>2</v>
      </c>
      <c r="T6" s="49">
        <v>62.3</v>
      </c>
      <c r="U6" s="44">
        <v>0</v>
      </c>
      <c r="V6" s="45">
        <v>0</v>
      </c>
      <c r="W6" s="42">
        <f t="shared" si="4"/>
        <v>2</v>
      </c>
      <c r="X6" s="46">
        <f t="shared" si="5"/>
        <v>62.3</v>
      </c>
    </row>
    <row r="7" customFormat="1" ht="30" customHeight="1" spans="1:25">
      <c r="A7" s="41">
        <v>4</v>
      </c>
      <c r="B7" s="30">
        <v>45748</v>
      </c>
      <c r="C7" s="31">
        <v>674</v>
      </c>
      <c r="D7" s="32">
        <v>21341.3</v>
      </c>
      <c r="E7" s="33">
        <v>197</v>
      </c>
      <c r="F7" s="34">
        <v>6206.6</v>
      </c>
      <c r="G7" s="35">
        <v>0</v>
      </c>
      <c r="H7" s="34">
        <v>0</v>
      </c>
      <c r="I7" s="36">
        <f t="shared" si="0"/>
        <v>871</v>
      </c>
      <c r="J7" s="37">
        <f t="shared" si="1"/>
        <v>27547.9</v>
      </c>
      <c r="K7" s="38">
        <v>706</v>
      </c>
      <c r="L7" s="32">
        <v>22458.15</v>
      </c>
      <c r="M7" s="33">
        <v>165</v>
      </c>
      <c r="N7" s="32">
        <v>5248.75</v>
      </c>
      <c r="O7" s="39">
        <v>0</v>
      </c>
      <c r="P7" s="40">
        <v>0</v>
      </c>
      <c r="Q7" s="41">
        <f t="shared" si="2"/>
        <v>871</v>
      </c>
      <c r="R7" s="40">
        <f t="shared" si="3"/>
        <v>27706.9</v>
      </c>
      <c r="S7" s="31">
        <v>38</v>
      </c>
      <c r="T7" s="49">
        <v>1210.1</v>
      </c>
      <c r="U7" s="44">
        <v>0</v>
      </c>
      <c r="V7" s="45">
        <v>0</v>
      </c>
      <c r="W7" s="42">
        <f t="shared" si="4"/>
        <v>38</v>
      </c>
      <c r="X7" s="46">
        <f t="shared" si="5"/>
        <v>1210.1</v>
      </c>
    </row>
    <row r="8" customFormat="1" ht="30" customHeight="1" spans="1:25">
      <c r="A8" s="41">
        <v>5</v>
      </c>
      <c r="B8" s="30">
        <v>45778</v>
      </c>
      <c r="C8" s="31">
        <v>481</v>
      </c>
      <c r="D8" s="32">
        <v>15291.65</v>
      </c>
      <c r="E8" s="33">
        <v>460</v>
      </c>
      <c r="F8" s="34">
        <v>14457.6</v>
      </c>
      <c r="G8" s="35">
        <v>0</v>
      </c>
      <c r="H8" s="34">
        <v>0</v>
      </c>
      <c r="I8" s="36">
        <f t="shared" si="0"/>
        <v>941</v>
      </c>
      <c r="J8" s="37">
        <f t="shared" si="1"/>
        <v>29749.25</v>
      </c>
      <c r="K8" s="38">
        <v>657</v>
      </c>
      <c r="L8" s="32">
        <v>20906.1</v>
      </c>
      <c r="M8" s="33">
        <v>455</v>
      </c>
      <c r="N8" s="32">
        <v>14473.65</v>
      </c>
      <c r="O8" s="39">
        <v>0</v>
      </c>
      <c r="P8" s="40">
        <v>0</v>
      </c>
      <c r="Q8" s="41">
        <f t="shared" si="2"/>
        <v>1112</v>
      </c>
      <c r="R8" s="40">
        <f t="shared" si="3"/>
        <v>35379.75</v>
      </c>
      <c r="S8" s="31">
        <v>60</v>
      </c>
      <c r="T8" s="49">
        <v>1909.35</v>
      </c>
      <c r="U8" s="44">
        <v>0</v>
      </c>
      <c r="V8" s="45">
        <v>0</v>
      </c>
      <c r="W8" s="42">
        <f t="shared" si="4"/>
        <v>60</v>
      </c>
      <c r="X8" s="46">
        <f t="shared" si="5"/>
        <v>1909.35</v>
      </c>
    </row>
    <row r="9" customFormat="1" ht="30" customHeight="1" spans="1:25">
      <c r="A9" s="41">
        <v>6</v>
      </c>
      <c r="B9" s="30">
        <v>45809</v>
      </c>
      <c r="C9" s="31">
        <v>491</v>
      </c>
      <c r="D9" s="32">
        <v>15494.2</v>
      </c>
      <c r="E9" s="33">
        <v>121</v>
      </c>
      <c r="F9" s="34">
        <v>3825.6</v>
      </c>
      <c r="G9" s="35">
        <v>85</v>
      </c>
      <c r="H9" s="34">
        <v>2651.95</v>
      </c>
      <c r="I9" s="36">
        <f t="shared" si="0"/>
        <v>697</v>
      </c>
      <c r="J9" s="37">
        <f t="shared" si="1"/>
        <v>21971.75</v>
      </c>
      <c r="K9" s="38">
        <v>595</v>
      </c>
      <c r="L9" s="32">
        <v>18900.8</v>
      </c>
      <c r="M9" s="33">
        <v>42</v>
      </c>
      <c r="N9" s="32">
        <v>1336.2</v>
      </c>
      <c r="O9" s="39">
        <v>172</v>
      </c>
      <c r="P9" s="40">
        <v>5482.15</v>
      </c>
      <c r="Q9" s="41">
        <f t="shared" si="2"/>
        <v>809</v>
      </c>
      <c r="R9" s="40">
        <f t="shared" si="3"/>
        <v>25719.15</v>
      </c>
      <c r="S9" s="50">
        <v>55</v>
      </c>
      <c r="T9" s="51">
        <v>1768.85</v>
      </c>
      <c r="U9" s="33">
        <v>7</v>
      </c>
      <c r="V9" s="52">
        <v>223.25</v>
      </c>
      <c r="W9" s="42">
        <f t="shared" si="4"/>
        <v>62</v>
      </c>
      <c r="X9" s="46">
        <f t="shared" si="5"/>
        <v>1992.1</v>
      </c>
    </row>
    <row r="10" customFormat="1" ht="30" customHeight="1" spans="1:25">
      <c r="A10" s="41">
        <v>7</v>
      </c>
      <c r="B10" s="30">
        <v>45839</v>
      </c>
      <c r="C10" s="31">
        <v>0</v>
      </c>
      <c r="D10" s="32">
        <v>0</v>
      </c>
      <c r="E10" s="33">
        <v>723</v>
      </c>
      <c r="F10" s="34">
        <v>22943.65</v>
      </c>
      <c r="G10" s="35">
        <v>452</v>
      </c>
      <c r="H10" s="34">
        <v>14079.95</v>
      </c>
      <c r="I10" s="36">
        <f t="shared" si="0"/>
        <v>1175</v>
      </c>
      <c r="J10" s="37">
        <f t="shared" si="1"/>
        <v>37023.6</v>
      </c>
      <c r="K10" s="38">
        <v>14</v>
      </c>
      <c r="L10" s="32">
        <v>456.65</v>
      </c>
      <c r="M10" s="33">
        <v>638</v>
      </c>
      <c r="N10" s="32">
        <v>20315.05</v>
      </c>
      <c r="O10" s="39">
        <v>387</v>
      </c>
      <c r="P10" s="40">
        <v>12355.5</v>
      </c>
      <c r="Q10" s="41">
        <f t="shared" si="2"/>
        <v>1039</v>
      </c>
      <c r="R10" s="40">
        <f t="shared" si="3"/>
        <v>33127.2</v>
      </c>
      <c r="S10" s="50">
        <v>71</v>
      </c>
      <c r="T10" s="51">
        <v>2275.45</v>
      </c>
      <c r="U10" s="33">
        <v>105</v>
      </c>
      <c r="V10" s="52">
        <v>3392.75</v>
      </c>
      <c r="W10" s="42">
        <f t="shared" si="4"/>
        <v>176</v>
      </c>
      <c r="X10" s="46">
        <f t="shared" si="5"/>
        <v>5668.2</v>
      </c>
    </row>
    <row r="11" customFormat="1" ht="30" customHeight="1" spans="1:25">
      <c r="A11" s="41">
        <v>8</v>
      </c>
      <c r="B11" s="30">
        <v>45870</v>
      </c>
      <c r="C11" s="31">
        <v>245</v>
      </c>
      <c r="D11" s="32">
        <v>7672.75</v>
      </c>
      <c r="E11" s="33">
        <v>398</v>
      </c>
      <c r="F11" s="34">
        <v>12531.3</v>
      </c>
      <c r="G11" s="35">
        <v>443</v>
      </c>
      <c r="H11" s="34">
        <v>13752.1</v>
      </c>
      <c r="I11" s="36">
        <f t="shared" si="0"/>
        <v>1086</v>
      </c>
      <c r="J11" s="37">
        <f t="shared" si="1"/>
        <v>33956.15</v>
      </c>
      <c r="K11" s="38">
        <v>263</v>
      </c>
      <c r="L11" s="32">
        <v>8286.9</v>
      </c>
      <c r="M11" s="33">
        <v>324</v>
      </c>
      <c r="N11" s="32">
        <v>10284.5</v>
      </c>
      <c r="O11" s="39">
        <v>157</v>
      </c>
      <c r="P11" s="40">
        <v>4959.6</v>
      </c>
      <c r="Q11" s="41">
        <f t="shared" si="2"/>
        <v>744</v>
      </c>
      <c r="R11" s="40">
        <f t="shared" si="3"/>
        <v>23531</v>
      </c>
      <c r="S11" s="50">
        <v>45</v>
      </c>
      <c r="T11" s="51">
        <v>1406.65</v>
      </c>
      <c r="U11" s="33">
        <v>38</v>
      </c>
      <c r="V11" s="52">
        <v>1196.5</v>
      </c>
      <c r="W11" s="42">
        <f t="shared" si="4"/>
        <v>83</v>
      </c>
      <c r="X11" s="46">
        <f t="shared" si="5"/>
        <v>2603.15</v>
      </c>
    </row>
    <row r="12" customFormat="1" ht="30" customHeight="1" spans="1:25">
      <c r="A12" s="41">
        <v>9</v>
      </c>
      <c r="B12" s="30">
        <v>45901</v>
      </c>
      <c r="C12" s="31">
        <v>345</v>
      </c>
      <c r="D12" s="32">
        <v>10861.05</v>
      </c>
      <c r="E12" s="33">
        <v>296</v>
      </c>
      <c r="F12" s="34">
        <v>9315.9</v>
      </c>
      <c r="G12" s="35">
        <v>124</v>
      </c>
      <c r="H12" s="34">
        <v>3828.95</v>
      </c>
      <c r="I12" s="36">
        <f t="shared" si="0"/>
        <v>765</v>
      </c>
      <c r="J12" s="37">
        <f t="shared" si="1"/>
        <v>24005.9</v>
      </c>
      <c r="K12" s="38">
        <v>557</v>
      </c>
      <c r="L12" s="32">
        <v>17612.65</v>
      </c>
      <c r="M12" s="33">
        <v>499</v>
      </c>
      <c r="N12" s="32">
        <v>15948.45</v>
      </c>
      <c r="O12" s="39">
        <v>83</v>
      </c>
      <c r="P12" s="40">
        <v>2621.25</v>
      </c>
      <c r="Q12" s="41">
        <f t="shared" si="2"/>
        <v>1139</v>
      </c>
      <c r="R12" s="40">
        <f t="shared" si="3"/>
        <v>36182.35</v>
      </c>
      <c r="S12" s="50">
        <v>142</v>
      </c>
      <c r="T12" s="51">
        <v>4625.2</v>
      </c>
      <c r="U12" s="33">
        <v>36</v>
      </c>
      <c r="V12" s="52">
        <v>1157.6</v>
      </c>
      <c r="W12" s="42">
        <f t="shared" si="4"/>
        <v>178</v>
      </c>
      <c r="X12" s="46">
        <f t="shared" si="5"/>
        <v>5782.8</v>
      </c>
    </row>
    <row r="13" customFormat="1" ht="30" customHeight="1" spans="1:25">
      <c r="A13" s="41">
        <v>10</v>
      </c>
      <c r="B13" s="30">
        <v>45931</v>
      </c>
      <c r="C13" s="31">
        <v>311</v>
      </c>
      <c r="D13" s="32">
        <v>9750.6</v>
      </c>
      <c r="E13" s="33">
        <v>221</v>
      </c>
      <c r="F13" s="34">
        <v>6841.95</v>
      </c>
      <c r="G13" s="35">
        <v>72</v>
      </c>
      <c r="H13" s="34">
        <v>2255.45</v>
      </c>
      <c r="I13" s="36">
        <f t="shared" si="0"/>
        <v>604</v>
      </c>
      <c r="J13" s="37">
        <f t="shared" si="1"/>
        <v>18848</v>
      </c>
      <c r="K13" s="38">
        <v>396</v>
      </c>
      <c r="L13" s="32">
        <v>12363.35</v>
      </c>
      <c r="M13" s="33">
        <v>257</v>
      </c>
      <c r="N13" s="32">
        <v>8146.6</v>
      </c>
      <c r="O13" s="39">
        <v>85</v>
      </c>
      <c r="P13" s="40">
        <v>2675.2</v>
      </c>
      <c r="Q13" s="41">
        <f t="shared" si="2"/>
        <v>738</v>
      </c>
      <c r="R13" s="40">
        <f t="shared" si="3"/>
        <v>23185.15</v>
      </c>
      <c r="S13" s="50">
        <v>77</v>
      </c>
      <c r="T13" s="51">
        <v>2461.85</v>
      </c>
      <c r="U13" s="33">
        <v>12</v>
      </c>
      <c r="V13" s="52">
        <v>383.45</v>
      </c>
      <c r="W13" s="42">
        <f t="shared" si="4"/>
        <v>89</v>
      </c>
      <c r="X13" s="46">
        <f t="shared" si="5"/>
        <v>2845.3</v>
      </c>
    </row>
    <row r="14" customFormat="1" ht="30" customHeight="1" spans="1:25">
      <c r="A14" s="41">
        <v>11</v>
      </c>
      <c r="B14" s="30">
        <v>45962</v>
      </c>
      <c r="C14" s="31">
        <v>352</v>
      </c>
      <c r="D14" s="32">
        <v>10906.95</v>
      </c>
      <c r="E14" s="33">
        <v>274</v>
      </c>
      <c r="F14" s="34">
        <v>8581.15</v>
      </c>
      <c r="G14" s="35">
        <v>27</v>
      </c>
      <c r="H14" s="34">
        <v>859.7</v>
      </c>
      <c r="I14" s="36">
        <f t="shared" si="0"/>
        <v>653</v>
      </c>
      <c r="J14" s="37">
        <f t="shared" si="1"/>
        <v>20347.8</v>
      </c>
      <c r="K14" s="38">
        <v>476</v>
      </c>
      <c r="L14" s="32">
        <v>14838.75</v>
      </c>
      <c r="M14" s="33">
        <v>433</v>
      </c>
      <c r="N14" s="32">
        <v>13875.4</v>
      </c>
      <c r="O14" s="39">
        <v>0</v>
      </c>
      <c r="P14" s="40">
        <v>0</v>
      </c>
      <c r="Q14" s="41">
        <f t="shared" si="2"/>
        <v>909</v>
      </c>
      <c r="R14" s="40">
        <f t="shared" si="3"/>
        <v>28714.15</v>
      </c>
      <c r="S14" s="50">
        <v>131</v>
      </c>
      <c r="T14" s="51">
        <v>4233</v>
      </c>
      <c r="U14" s="33">
        <v>0</v>
      </c>
      <c r="V14" s="52">
        <v>0</v>
      </c>
      <c r="W14" s="42">
        <f t="shared" si="4"/>
        <v>131</v>
      </c>
      <c r="X14" s="46">
        <f t="shared" si="5"/>
        <v>4233</v>
      </c>
    </row>
    <row r="15" customFormat="1" ht="30" customHeight="1" spans="1:25">
      <c r="A15" s="41">
        <v>12</v>
      </c>
      <c r="B15" s="30">
        <v>45992</v>
      </c>
      <c r="C15" s="31"/>
      <c r="D15" s="32"/>
      <c r="E15" s="33"/>
      <c r="F15" s="34"/>
      <c r="G15" s="35"/>
      <c r="H15" s="34"/>
      <c r="I15" s="36">
        <f t="shared" si="0"/>
        <v>0</v>
      </c>
      <c r="J15" s="37">
        <f t="shared" si="1"/>
        <v>0</v>
      </c>
      <c r="K15" s="38"/>
      <c r="L15" s="32"/>
      <c r="M15" s="33"/>
      <c r="N15" s="32"/>
      <c r="O15" s="39"/>
      <c r="P15" s="40"/>
      <c r="Q15" s="41">
        <f t="shared" si="2"/>
        <v>0</v>
      </c>
      <c r="R15" s="40">
        <f t="shared" si="3"/>
        <v>0</v>
      </c>
      <c r="S15" s="31"/>
      <c r="T15" s="49"/>
      <c r="U15" s="33"/>
      <c r="V15" s="53"/>
      <c r="W15" s="42">
        <f t="shared" si="4"/>
        <v>0</v>
      </c>
      <c r="X15" s="46">
        <f t="shared" si="5"/>
        <v>0</v>
      </c>
    </row>
    <row r="16" customFormat="1" ht="30" customHeight="1" spans="1:25">
      <c r="A16" s="54"/>
      <c r="B16" s="55" t="s">
        <v>25</v>
      </c>
      <c r="C16" s="54">
        <f t="shared" ref="C16:X16" si="6">SUM(C4:C15)</f>
        <v>3706</v>
      </c>
      <c r="D16" s="56">
        <f t="shared" si="6"/>
        <v>116303.7</v>
      </c>
      <c r="E16" s="57">
        <f t="shared" si="6"/>
        <v>4145</v>
      </c>
      <c r="F16" s="58">
        <f t="shared" si="6"/>
        <v>130251.05</v>
      </c>
      <c r="G16" s="57">
        <f t="shared" si="6"/>
        <v>1203</v>
      </c>
      <c r="H16" s="58">
        <f t="shared" si="6"/>
        <v>37428.1</v>
      </c>
      <c r="I16" s="54">
        <f t="shared" si="6"/>
        <v>9054</v>
      </c>
      <c r="J16" s="59">
        <f t="shared" si="6"/>
        <v>283982.85</v>
      </c>
      <c r="K16" s="60">
        <f t="shared" si="6"/>
        <v>5299</v>
      </c>
      <c r="L16" s="61">
        <f t="shared" si="6"/>
        <v>167555.5</v>
      </c>
      <c r="M16" s="62">
        <f t="shared" si="6"/>
        <v>4476</v>
      </c>
      <c r="N16" s="56">
        <f t="shared" si="6"/>
        <v>142352.9</v>
      </c>
      <c r="O16" s="57">
        <f t="shared" si="6"/>
        <v>884</v>
      </c>
      <c r="P16" s="58">
        <f t="shared" si="6"/>
        <v>28093.7</v>
      </c>
      <c r="Q16" s="54">
        <f t="shared" si="6"/>
        <v>10659</v>
      </c>
      <c r="R16" s="58">
        <f t="shared" si="6"/>
        <v>338002.1</v>
      </c>
      <c r="S16" s="54">
        <f t="shared" si="6"/>
        <v>884</v>
      </c>
      <c r="T16" s="61">
        <f t="shared" si="6"/>
        <v>28306.7</v>
      </c>
      <c r="U16" s="63">
        <f t="shared" si="6"/>
        <v>198</v>
      </c>
      <c r="V16" s="64">
        <f t="shared" si="6"/>
        <v>6353.55</v>
      </c>
      <c r="W16" s="54">
        <f t="shared" si="6"/>
        <v>1082</v>
      </c>
      <c r="X16" s="65">
        <f t="shared" si="6"/>
        <v>34660.25</v>
      </c>
    </row>
    <row r="17" customFormat="1" ht="47.25" spans="1:44">
      <c r="A17" s="66" t="s">
        <v>183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</row>
    <row r="18" customFormat="1" ht="29" customHeight="1" spans="1:44">
      <c r="A18" s="4" t="s">
        <v>1</v>
      </c>
      <c r="B18" s="67" t="s">
        <v>2</v>
      </c>
      <c r="C18" s="68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9"/>
      <c r="K18" s="68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70"/>
      <c r="S18" s="7" t="s">
        <v>166</v>
      </c>
      <c r="T18" s="71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72"/>
      <c r="AC18" s="68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70"/>
      <c r="AK18" s="7" t="s">
        <v>173</v>
      </c>
      <c r="AL18" s="69"/>
      <c r="AM18" s="12" t="s">
        <v>188</v>
      </c>
      <c r="AN18" s="13"/>
      <c r="AO18" s="13" t="s">
        <v>189</v>
      </c>
      <c r="AP18" s="14"/>
      <c r="AQ18" s="10" t="s">
        <v>174</v>
      </c>
      <c r="AR18" s="73"/>
    </row>
    <row r="19" customFormat="1" ht="31" customHeight="1" spans="1:44">
      <c r="A19" s="16"/>
      <c r="B19" s="74"/>
      <c r="C19" s="75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5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6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7" t="s">
        <v>10</v>
      </c>
      <c r="AC19" s="75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6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78">
        <v>45658</v>
      </c>
      <c r="C20" s="79" t="s">
        <v>190</v>
      </c>
      <c r="D20" s="80">
        <v>0</v>
      </c>
      <c r="E20" s="81">
        <v>0</v>
      </c>
      <c r="F20" s="80">
        <v>0</v>
      </c>
      <c r="G20" s="82">
        <v>0</v>
      </c>
      <c r="H20" s="83">
        <v>0</v>
      </c>
      <c r="I20" s="84">
        <f t="shared" ref="I20:I31" si="7">C20+E20+G20</f>
        <v>0</v>
      </c>
      <c r="J20" s="85">
        <f t="shared" ref="J20:J31" si="8">D20+F20+H20</f>
        <v>0</v>
      </c>
      <c r="K20" s="86">
        <v>191</v>
      </c>
      <c r="L20" s="87">
        <v>6099.8</v>
      </c>
      <c r="M20" s="88">
        <v>153</v>
      </c>
      <c r="N20" s="87">
        <v>4890.5</v>
      </c>
      <c r="O20" s="89">
        <v>0</v>
      </c>
      <c r="P20" s="90">
        <v>0</v>
      </c>
      <c r="Q20" s="91">
        <f t="shared" ref="Q20:Q31" si="9">K20+M20+O20</f>
        <v>344</v>
      </c>
      <c r="R20" s="92">
        <f t="shared" ref="R20:R31" si="10">L20+N20+P20</f>
        <v>10990.3</v>
      </c>
      <c r="S20" s="93">
        <f t="shared" ref="S20:S31" si="11">I20+Q20</f>
        <v>344</v>
      </c>
      <c r="T20" s="94">
        <f t="shared" ref="T20:T31" si="12">J20+R20</f>
        <v>10990.3</v>
      </c>
      <c r="U20" s="93">
        <v>0</v>
      </c>
      <c r="V20" s="87">
        <v>0</v>
      </c>
      <c r="W20" s="95">
        <v>0</v>
      </c>
      <c r="X20" s="87">
        <v>0</v>
      </c>
      <c r="Y20" s="95">
        <v>0</v>
      </c>
      <c r="Z20" s="94">
        <v>0</v>
      </c>
      <c r="AA20" s="93">
        <f>U20+W20+Y20</f>
        <v>0</v>
      </c>
      <c r="AB20" s="96">
        <f>V20+X20+Z20</f>
        <v>0</v>
      </c>
      <c r="AC20" s="86">
        <v>301</v>
      </c>
      <c r="AD20" s="87">
        <v>9543.2</v>
      </c>
      <c r="AE20" s="88">
        <v>313</v>
      </c>
      <c r="AF20" s="87">
        <v>9956.5</v>
      </c>
      <c r="AG20" s="95">
        <v>0</v>
      </c>
      <c r="AH20" s="87">
        <v>0</v>
      </c>
      <c r="AI20" s="97">
        <f t="shared" ref="AI20:AI31" si="13">AC20+AE20+AG20</f>
        <v>614</v>
      </c>
      <c r="AJ20" s="92">
        <f t="shared" ref="AJ20:AJ31" si="14">AD20+AF20+AH20</f>
        <v>19499.7</v>
      </c>
      <c r="AK20" s="18">
        <f t="shared" ref="AK20:AK31" si="15">AA20+AI20</f>
        <v>614</v>
      </c>
      <c r="AL20" s="96">
        <f t="shared" ref="AL20:AL31" si="16">AB20+AJ20</f>
        <v>19499.7</v>
      </c>
      <c r="AM20" s="42">
        <v>252</v>
      </c>
      <c r="AN20" s="43">
        <v>8047.6</v>
      </c>
      <c r="AO20" s="44">
        <v>0</v>
      </c>
      <c r="AP20" s="98">
        <v>0</v>
      </c>
      <c r="AQ20" s="42">
        <f t="shared" ref="AQ20:AQ31" si="17">AM20+AO20</f>
        <v>252</v>
      </c>
      <c r="AR20" s="98">
        <f t="shared" ref="AR20:AR31" si="18">AN20+AP20</f>
        <v>8047.6</v>
      </c>
    </row>
    <row r="21" customFormat="1" ht="30" customHeight="1" spans="1:44">
      <c r="A21" s="99">
        <v>2</v>
      </c>
      <c r="B21" s="78">
        <v>45689</v>
      </c>
      <c r="C21" s="82">
        <v>119</v>
      </c>
      <c r="D21" s="80">
        <v>3883.15</v>
      </c>
      <c r="E21" s="82">
        <v>105</v>
      </c>
      <c r="F21" s="80">
        <v>3430.8</v>
      </c>
      <c r="G21" s="82">
        <v>0</v>
      </c>
      <c r="H21" s="83">
        <v>0</v>
      </c>
      <c r="I21" s="84">
        <f t="shared" si="7"/>
        <v>224</v>
      </c>
      <c r="J21" s="85">
        <f t="shared" si="8"/>
        <v>7313.95</v>
      </c>
      <c r="K21" s="86">
        <v>39</v>
      </c>
      <c r="L21" s="87">
        <v>1181.45</v>
      </c>
      <c r="M21" s="88">
        <v>111</v>
      </c>
      <c r="N21" s="87">
        <v>3561.9</v>
      </c>
      <c r="O21" s="89">
        <v>0</v>
      </c>
      <c r="P21" s="90">
        <v>0</v>
      </c>
      <c r="Q21" s="91">
        <f t="shared" si="9"/>
        <v>150</v>
      </c>
      <c r="R21" s="92">
        <f t="shared" si="10"/>
        <v>4743.35</v>
      </c>
      <c r="S21" s="93">
        <f t="shared" si="11"/>
        <v>374</v>
      </c>
      <c r="T21" s="94">
        <f t="shared" si="12"/>
        <v>12057.3</v>
      </c>
      <c r="U21" s="100">
        <v>0</v>
      </c>
      <c r="V21" s="87">
        <v>0</v>
      </c>
      <c r="W21" s="95">
        <v>0</v>
      </c>
      <c r="X21" s="87">
        <v>0</v>
      </c>
      <c r="Y21" s="95">
        <v>0</v>
      </c>
      <c r="Z21" s="94">
        <v>0</v>
      </c>
      <c r="AA21" s="93">
        <f t="shared" ref="AA21:AA31" si="19">U21+W21+Y21</f>
        <v>0</v>
      </c>
      <c r="AB21" s="96">
        <f t="shared" ref="AB21:AB31" si="20">V21+X21+Z21</f>
        <v>0</v>
      </c>
      <c r="AC21" s="86">
        <v>50</v>
      </c>
      <c r="AD21" s="87">
        <v>1554.95</v>
      </c>
      <c r="AE21" s="88">
        <v>82</v>
      </c>
      <c r="AF21" s="87">
        <v>2608.1</v>
      </c>
      <c r="AG21" s="95">
        <v>0</v>
      </c>
      <c r="AH21" s="87">
        <v>0</v>
      </c>
      <c r="AI21" s="97">
        <f t="shared" si="13"/>
        <v>132</v>
      </c>
      <c r="AJ21" s="92">
        <f t="shared" si="14"/>
        <v>4163.05</v>
      </c>
      <c r="AK21" s="18">
        <f t="shared" si="15"/>
        <v>132</v>
      </c>
      <c r="AL21" s="96">
        <f t="shared" si="16"/>
        <v>4163.05</v>
      </c>
      <c r="AM21" s="42">
        <v>167</v>
      </c>
      <c r="AN21" s="43">
        <v>5212.15</v>
      </c>
      <c r="AO21" s="44">
        <v>0</v>
      </c>
      <c r="AP21" s="98">
        <v>0</v>
      </c>
      <c r="AQ21" s="42">
        <f t="shared" si="17"/>
        <v>167</v>
      </c>
      <c r="AR21" s="98">
        <f t="shared" si="18"/>
        <v>5212.15</v>
      </c>
    </row>
    <row r="22" customFormat="1" ht="30" customHeight="1" spans="1:44">
      <c r="A22" s="99">
        <v>3</v>
      </c>
      <c r="B22" s="78">
        <v>45717</v>
      </c>
      <c r="C22" s="82">
        <v>9</v>
      </c>
      <c r="D22" s="80">
        <v>283.7</v>
      </c>
      <c r="E22" s="81">
        <v>0</v>
      </c>
      <c r="F22" s="80">
        <v>0</v>
      </c>
      <c r="G22" s="82">
        <v>0</v>
      </c>
      <c r="H22" s="83">
        <v>0</v>
      </c>
      <c r="I22" s="84">
        <f t="shared" si="7"/>
        <v>9</v>
      </c>
      <c r="J22" s="85">
        <f t="shared" si="8"/>
        <v>283.7</v>
      </c>
      <c r="K22" s="86">
        <v>28</v>
      </c>
      <c r="L22" s="101">
        <v>877.9</v>
      </c>
      <c r="M22" s="88">
        <v>14</v>
      </c>
      <c r="N22" s="101">
        <v>424</v>
      </c>
      <c r="O22" s="89">
        <v>0</v>
      </c>
      <c r="P22" s="90">
        <v>0</v>
      </c>
      <c r="Q22" s="91">
        <f t="shared" si="9"/>
        <v>42</v>
      </c>
      <c r="R22" s="92">
        <f t="shared" si="10"/>
        <v>1301.9</v>
      </c>
      <c r="S22" s="93">
        <f t="shared" si="11"/>
        <v>51</v>
      </c>
      <c r="T22" s="94">
        <f t="shared" si="12"/>
        <v>1585.6</v>
      </c>
      <c r="U22" s="102">
        <v>0</v>
      </c>
      <c r="V22" s="103">
        <v>0</v>
      </c>
      <c r="W22" s="95">
        <v>0</v>
      </c>
      <c r="X22" s="87">
        <v>0</v>
      </c>
      <c r="Y22" s="95">
        <v>0</v>
      </c>
      <c r="Z22" s="94">
        <v>0</v>
      </c>
      <c r="AA22" s="93">
        <f t="shared" si="19"/>
        <v>0</v>
      </c>
      <c r="AB22" s="96">
        <f t="shared" si="20"/>
        <v>0</v>
      </c>
      <c r="AC22" s="86">
        <v>11</v>
      </c>
      <c r="AD22" s="101">
        <v>351.15</v>
      </c>
      <c r="AE22" s="88">
        <v>22</v>
      </c>
      <c r="AF22" s="101">
        <v>685.95</v>
      </c>
      <c r="AG22" s="95">
        <v>0</v>
      </c>
      <c r="AH22" s="87">
        <v>0</v>
      </c>
      <c r="AI22" s="97">
        <f t="shared" si="13"/>
        <v>33</v>
      </c>
      <c r="AJ22" s="92">
        <f t="shared" si="14"/>
        <v>1037.1</v>
      </c>
      <c r="AK22" s="18">
        <f t="shared" si="15"/>
        <v>33</v>
      </c>
      <c r="AL22" s="96">
        <f t="shared" si="16"/>
        <v>1037.1</v>
      </c>
      <c r="AM22" s="31">
        <v>289</v>
      </c>
      <c r="AN22" s="47">
        <v>9138.7</v>
      </c>
      <c r="AO22" s="44">
        <v>0</v>
      </c>
      <c r="AP22" s="98">
        <v>0</v>
      </c>
      <c r="AQ22" s="42">
        <f t="shared" si="17"/>
        <v>289</v>
      </c>
      <c r="AR22" s="98">
        <f t="shared" si="18"/>
        <v>9138.7</v>
      </c>
    </row>
    <row r="23" customFormat="1" ht="30" customHeight="1" spans="1:44">
      <c r="A23" s="99">
        <v>4</v>
      </c>
      <c r="B23" s="78">
        <v>45748</v>
      </c>
      <c r="C23" s="81">
        <v>0</v>
      </c>
      <c r="D23" s="80">
        <v>0</v>
      </c>
      <c r="E23" s="81">
        <v>0</v>
      </c>
      <c r="F23" s="80">
        <v>0</v>
      </c>
      <c r="G23" s="82">
        <v>0</v>
      </c>
      <c r="H23" s="83">
        <v>0</v>
      </c>
      <c r="I23" s="84">
        <f t="shared" si="7"/>
        <v>0</v>
      </c>
      <c r="J23" s="85">
        <f t="shared" si="8"/>
        <v>0</v>
      </c>
      <c r="K23" s="86">
        <v>56</v>
      </c>
      <c r="L23" s="87">
        <v>1720.15</v>
      </c>
      <c r="M23" s="88">
        <v>147</v>
      </c>
      <c r="N23" s="87">
        <v>4528.15</v>
      </c>
      <c r="O23" s="89">
        <v>0</v>
      </c>
      <c r="P23" s="90">
        <v>0</v>
      </c>
      <c r="Q23" s="91">
        <f t="shared" si="9"/>
        <v>203</v>
      </c>
      <c r="R23" s="92">
        <f t="shared" si="10"/>
        <v>6248.3</v>
      </c>
      <c r="S23" s="93">
        <f t="shared" si="11"/>
        <v>203</v>
      </c>
      <c r="T23" s="94">
        <f t="shared" si="12"/>
        <v>6248.3</v>
      </c>
      <c r="U23" s="102">
        <v>0</v>
      </c>
      <c r="V23" s="103">
        <v>0</v>
      </c>
      <c r="W23" s="95">
        <v>0</v>
      </c>
      <c r="X23" s="87">
        <v>0</v>
      </c>
      <c r="Y23" s="95">
        <v>0</v>
      </c>
      <c r="Z23" s="94">
        <v>0</v>
      </c>
      <c r="AA23" s="93">
        <f t="shared" si="19"/>
        <v>0</v>
      </c>
      <c r="AB23" s="96">
        <f t="shared" si="20"/>
        <v>0</v>
      </c>
      <c r="AC23" s="86">
        <v>19</v>
      </c>
      <c r="AD23" s="87">
        <v>635.65</v>
      </c>
      <c r="AE23" s="88">
        <v>13</v>
      </c>
      <c r="AF23" s="87">
        <v>427.8</v>
      </c>
      <c r="AG23" s="95">
        <v>0</v>
      </c>
      <c r="AH23" s="87">
        <v>0</v>
      </c>
      <c r="AI23" s="97">
        <f t="shared" si="13"/>
        <v>32</v>
      </c>
      <c r="AJ23" s="92">
        <f t="shared" si="14"/>
        <v>1063.45</v>
      </c>
      <c r="AK23" s="18">
        <f t="shared" si="15"/>
        <v>32</v>
      </c>
      <c r="AL23" s="96">
        <f t="shared" si="16"/>
        <v>1063.45</v>
      </c>
      <c r="AM23" s="31">
        <v>274</v>
      </c>
      <c r="AN23" s="49">
        <v>8677.6</v>
      </c>
      <c r="AO23" s="44">
        <v>0</v>
      </c>
      <c r="AP23" s="98">
        <v>0</v>
      </c>
      <c r="AQ23" s="42">
        <f t="shared" si="17"/>
        <v>274</v>
      </c>
      <c r="AR23" s="98">
        <f t="shared" si="18"/>
        <v>8677.6</v>
      </c>
    </row>
    <row r="24" customFormat="1" ht="30" customHeight="1" spans="1:44">
      <c r="A24" s="99">
        <v>5</v>
      </c>
      <c r="B24" s="78">
        <v>45778</v>
      </c>
      <c r="C24" s="81">
        <v>11</v>
      </c>
      <c r="D24" s="81">
        <v>347.35</v>
      </c>
      <c r="E24" s="81">
        <v>5</v>
      </c>
      <c r="F24" s="81">
        <v>151.6</v>
      </c>
      <c r="G24" s="82">
        <v>0</v>
      </c>
      <c r="H24" s="83">
        <v>0</v>
      </c>
      <c r="I24" s="84">
        <f t="shared" si="7"/>
        <v>16</v>
      </c>
      <c r="J24" s="85">
        <f t="shared" si="8"/>
        <v>498.95</v>
      </c>
      <c r="K24" s="104">
        <v>133</v>
      </c>
      <c r="L24" s="87">
        <v>4181.1</v>
      </c>
      <c r="M24" s="88">
        <v>89</v>
      </c>
      <c r="N24" s="101">
        <v>2782.15</v>
      </c>
      <c r="O24" s="89">
        <v>0</v>
      </c>
      <c r="P24" s="90">
        <v>0</v>
      </c>
      <c r="Q24" s="91">
        <f t="shared" si="9"/>
        <v>222</v>
      </c>
      <c r="R24" s="92">
        <f t="shared" si="10"/>
        <v>6963.25</v>
      </c>
      <c r="S24" s="93">
        <f t="shared" si="11"/>
        <v>238</v>
      </c>
      <c r="T24" s="94">
        <f t="shared" si="12"/>
        <v>7462.2</v>
      </c>
      <c r="U24" s="102">
        <v>0</v>
      </c>
      <c r="V24" s="103">
        <v>0</v>
      </c>
      <c r="W24" s="95">
        <v>0</v>
      </c>
      <c r="X24" s="87">
        <v>0</v>
      </c>
      <c r="Y24" s="95">
        <v>0</v>
      </c>
      <c r="Z24" s="94">
        <v>0</v>
      </c>
      <c r="AA24" s="93">
        <f t="shared" si="19"/>
        <v>0</v>
      </c>
      <c r="AB24" s="96">
        <f t="shared" si="20"/>
        <v>0</v>
      </c>
      <c r="AC24" s="86">
        <v>9</v>
      </c>
      <c r="AD24" s="87">
        <v>290.5</v>
      </c>
      <c r="AE24" s="88">
        <v>25</v>
      </c>
      <c r="AF24" s="87">
        <v>829.05</v>
      </c>
      <c r="AG24" s="95">
        <v>0</v>
      </c>
      <c r="AH24" s="87">
        <v>0</v>
      </c>
      <c r="AI24" s="97">
        <f t="shared" si="13"/>
        <v>34</v>
      </c>
      <c r="AJ24" s="92">
        <f t="shared" si="14"/>
        <v>1119.55</v>
      </c>
      <c r="AK24" s="18">
        <f t="shared" si="15"/>
        <v>34</v>
      </c>
      <c r="AL24" s="96">
        <f t="shared" si="16"/>
        <v>1119.55</v>
      </c>
      <c r="AM24" s="31">
        <v>234</v>
      </c>
      <c r="AN24" s="49">
        <v>7498.65</v>
      </c>
      <c r="AO24" s="44">
        <v>0</v>
      </c>
      <c r="AP24" s="98">
        <v>0</v>
      </c>
      <c r="AQ24" s="42">
        <f t="shared" si="17"/>
        <v>234</v>
      </c>
      <c r="AR24" s="98">
        <f t="shared" si="18"/>
        <v>7498.65</v>
      </c>
    </row>
    <row r="25" customFormat="1" ht="30" customHeight="1" spans="1:44">
      <c r="A25" s="99">
        <v>6</v>
      </c>
      <c r="B25" s="78">
        <v>45809</v>
      </c>
      <c r="C25" s="82">
        <v>0</v>
      </c>
      <c r="D25" s="105">
        <v>0</v>
      </c>
      <c r="E25" s="82">
        <v>0</v>
      </c>
      <c r="F25" s="105">
        <v>0</v>
      </c>
      <c r="G25" s="81">
        <v>17</v>
      </c>
      <c r="H25" s="106">
        <v>502.65</v>
      </c>
      <c r="I25" s="84">
        <f t="shared" si="7"/>
        <v>17</v>
      </c>
      <c r="J25" s="85">
        <f t="shared" si="8"/>
        <v>502.65</v>
      </c>
      <c r="K25" s="86">
        <v>21</v>
      </c>
      <c r="L25" s="87">
        <v>628.75</v>
      </c>
      <c r="M25" s="88">
        <v>1</v>
      </c>
      <c r="N25" s="87">
        <v>19.75</v>
      </c>
      <c r="O25" s="89">
        <v>32</v>
      </c>
      <c r="P25" s="90">
        <v>987.75</v>
      </c>
      <c r="Q25" s="91">
        <f t="shared" si="9"/>
        <v>54</v>
      </c>
      <c r="R25" s="92">
        <f t="shared" si="10"/>
        <v>1636.25</v>
      </c>
      <c r="S25" s="93">
        <f t="shared" si="11"/>
        <v>71</v>
      </c>
      <c r="T25" s="94">
        <f t="shared" si="12"/>
        <v>2138.9</v>
      </c>
      <c r="U25" s="93">
        <v>0</v>
      </c>
      <c r="V25" s="87">
        <v>0</v>
      </c>
      <c r="W25" s="95">
        <v>0</v>
      </c>
      <c r="X25" s="87">
        <v>0</v>
      </c>
      <c r="Y25" s="95">
        <v>0</v>
      </c>
      <c r="Z25" s="94">
        <v>0</v>
      </c>
      <c r="AA25" s="93">
        <f t="shared" si="19"/>
        <v>0</v>
      </c>
      <c r="AB25" s="96">
        <f t="shared" si="20"/>
        <v>0</v>
      </c>
      <c r="AC25" s="86">
        <v>27</v>
      </c>
      <c r="AD25" s="87">
        <v>902.65</v>
      </c>
      <c r="AE25" s="88">
        <v>13</v>
      </c>
      <c r="AF25" s="87">
        <v>438.6</v>
      </c>
      <c r="AG25" s="95">
        <v>13</v>
      </c>
      <c r="AH25" s="87">
        <v>436.9</v>
      </c>
      <c r="AI25" s="97">
        <f t="shared" si="13"/>
        <v>53</v>
      </c>
      <c r="AJ25" s="92">
        <f t="shared" si="14"/>
        <v>1778.15</v>
      </c>
      <c r="AK25" s="18">
        <f t="shared" si="15"/>
        <v>53</v>
      </c>
      <c r="AL25" s="96">
        <f t="shared" si="16"/>
        <v>1778.15</v>
      </c>
      <c r="AM25" s="50">
        <v>191</v>
      </c>
      <c r="AN25" s="51">
        <v>6089.75</v>
      </c>
      <c r="AO25" s="51">
        <v>73</v>
      </c>
      <c r="AP25" s="107">
        <v>2331.15</v>
      </c>
      <c r="AQ25" s="42">
        <f t="shared" si="17"/>
        <v>264</v>
      </c>
      <c r="AR25" s="98">
        <f t="shared" si="18"/>
        <v>8420.9</v>
      </c>
    </row>
    <row r="26" customFormat="1" ht="30" customHeight="1" spans="1:44">
      <c r="A26" s="99">
        <v>7</v>
      </c>
      <c r="B26" s="78">
        <v>45839</v>
      </c>
      <c r="C26" s="81">
        <v>0</v>
      </c>
      <c r="D26" s="80">
        <v>0</v>
      </c>
      <c r="E26" s="82">
        <v>0</v>
      </c>
      <c r="F26" s="105">
        <v>0</v>
      </c>
      <c r="G26" s="82">
        <v>0</v>
      </c>
      <c r="H26" s="106">
        <v>0</v>
      </c>
      <c r="I26" s="84">
        <f t="shared" si="7"/>
        <v>0</v>
      </c>
      <c r="J26" s="85">
        <f t="shared" si="8"/>
        <v>0</v>
      </c>
      <c r="K26" s="86">
        <v>0</v>
      </c>
      <c r="L26" s="87">
        <v>0</v>
      </c>
      <c r="M26" s="108">
        <v>11</v>
      </c>
      <c r="N26" s="109">
        <v>338.9</v>
      </c>
      <c r="O26" s="110">
        <v>85</v>
      </c>
      <c r="P26" s="111">
        <v>2653.5</v>
      </c>
      <c r="Q26" s="91">
        <f t="shared" si="9"/>
        <v>96</v>
      </c>
      <c r="R26" s="92">
        <f t="shared" si="10"/>
        <v>2992.4</v>
      </c>
      <c r="S26" s="93">
        <f t="shared" si="11"/>
        <v>96</v>
      </c>
      <c r="T26" s="94">
        <f t="shared" si="12"/>
        <v>2992.4</v>
      </c>
      <c r="U26" s="93">
        <v>0</v>
      </c>
      <c r="V26" s="87">
        <v>0</v>
      </c>
      <c r="W26" s="95">
        <v>0</v>
      </c>
      <c r="X26" s="87">
        <v>0</v>
      </c>
      <c r="Y26" s="95">
        <v>0</v>
      </c>
      <c r="Z26" s="94">
        <v>0</v>
      </c>
      <c r="AA26" s="93">
        <f t="shared" si="19"/>
        <v>0</v>
      </c>
      <c r="AB26" s="96">
        <f t="shared" si="20"/>
        <v>0</v>
      </c>
      <c r="AC26" s="86">
        <v>0</v>
      </c>
      <c r="AD26" s="87">
        <v>0</v>
      </c>
      <c r="AE26" s="88">
        <v>24</v>
      </c>
      <c r="AF26" s="87">
        <v>781.4</v>
      </c>
      <c r="AG26" s="95">
        <v>60</v>
      </c>
      <c r="AH26" s="87">
        <v>1774.6</v>
      </c>
      <c r="AI26" s="97">
        <f t="shared" si="13"/>
        <v>84</v>
      </c>
      <c r="AJ26" s="92">
        <f t="shared" si="14"/>
        <v>2556</v>
      </c>
      <c r="AK26" s="18">
        <f t="shared" si="15"/>
        <v>84</v>
      </c>
      <c r="AL26" s="96">
        <f t="shared" si="16"/>
        <v>2556</v>
      </c>
      <c r="AM26" s="50">
        <v>99</v>
      </c>
      <c r="AN26" s="51">
        <v>3198.9</v>
      </c>
      <c r="AO26" s="33">
        <v>125</v>
      </c>
      <c r="AP26" s="107">
        <v>4080.25</v>
      </c>
      <c r="AQ26" s="42">
        <f t="shared" si="17"/>
        <v>224</v>
      </c>
      <c r="AR26" s="98">
        <f t="shared" si="18"/>
        <v>7279.15</v>
      </c>
    </row>
    <row r="27" customFormat="1" ht="30" customHeight="1" spans="1:44">
      <c r="A27" s="99">
        <v>8</v>
      </c>
      <c r="B27" s="78">
        <v>45870</v>
      </c>
      <c r="C27" s="81">
        <v>0</v>
      </c>
      <c r="D27" s="80">
        <v>0</v>
      </c>
      <c r="E27" s="82">
        <v>0</v>
      </c>
      <c r="F27" s="105">
        <v>0</v>
      </c>
      <c r="G27" s="82">
        <v>0</v>
      </c>
      <c r="H27" s="106">
        <v>0</v>
      </c>
      <c r="I27" s="84">
        <f t="shared" si="7"/>
        <v>0</v>
      </c>
      <c r="J27" s="85">
        <f t="shared" si="8"/>
        <v>0</v>
      </c>
      <c r="K27" s="112">
        <v>3</v>
      </c>
      <c r="L27" s="105">
        <v>93.6</v>
      </c>
      <c r="M27" s="82">
        <v>0</v>
      </c>
      <c r="N27" s="105">
        <v>0</v>
      </c>
      <c r="O27" s="113">
        <v>55</v>
      </c>
      <c r="P27" s="114">
        <v>1743.05</v>
      </c>
      <c r="Q27" s="91">
        <f t="shared" si="9"/>
        <v>58</v>
      </c>
      <c r="R27" s="92">
        <f t="shared" si="10"/>
        <v>1836.65</v>
      </c>
      <c r="S27" s="93">
        <f t="shared" si="11"/>
        <v>58</v>
      </c>
      <c r="T27" s="94">
        <f t="shared" si="12"/>
        <v>1836.65</v>
      </c>
      <c r="U27" s="93">
        <v>0</v>
      </c>
      <c r="V27" s="87">
        <v>0</v>
      </c>
      <c r="W27" s="95">
        <v>0</v>
      </c>
      <c r="X27" s="87">
        <v>0</v>
      </c>
      <c r="Y27" s="95">
        <v>0</v>
      </c>
      <c r="Z27" s="94">
        <v>0</v>
      </c>
      <c r="AA27" s="93">
        <f t="shared" si="19"/>
        <v>0</v>
      </c>
      <c r="AB27" s="96">
        <f t="shared" si="20"/>
        <v>0</v>
      </c>
      <c r="AC27" s="86">
        <v>13</v>
      </c>
      <c r="AD27" s="87">
        <v>406.2</v>
      </c>
      <c r="AE27" s="88">
        <v>19</v>
      </c>
      <c r="AF27" s="87">
        <v>590.65</v>
      </c>
      <c r="AG27" s="95">
        <v>25</v>
      </c>
      <c r="AH27" s="87">
        <v>705.6</v>
      </c>
      <c r="AI27" s="97">
        <f t="shared" si="13"/>
        <v>57</v>
      </c>
      <c r="AJ27" s="92">
        <f t="shared" si="14"/>
        <v>1702.45</v>
      </c>
      <c r="AK27" s="18">
        <f t="shared" si="15"/>
        <v>57</v>
      </c>
      <c r="AL27" s="96">
        <f t="shared" si="16"/>
        <v>1702.45</v>
      </c>
      <c r="AM27" s="50">
        <v>139</v>
      </c>
      <c r="AN27" s="51">
        <v>4430.7</v>
      </c>
      <c r="AO27" s="33">
        <v>129</v>
      </c>
      <c r="AP27" s="107">
        <v>4107.2</v>
      </c>
      <c r="AQ27" s="42">
        <f t="shared" si="17"/>
        <v>268</v>
      </c>
      <c r="AR27" s="98">
        <f t="shared" si="18"/>
        <v>8537.9</v>
      </c>
    </row>
    <row r="28" customFormat="1" ht="30" customHeight="1" spans="1:44">
      <c r="A28" s="99">
        <v>9</v>
      </c>
      <c r="B28" s="78">
        <v>45901</v>
      </c>
      <c r="C28" s="82">
        <v>0</v>
      </c>
      <c r="D28" s="105">
        <v>0</v>
      </c>
      <c r="E28" s="82">
        <v>0</v>
      </c>
      <c r="F28" s="105">
        <v>0</v>
      </c>
      <c r="G28" s="82">
        <v>0</v>
      </c>
      <c r="H28" s="106">
        <v>0</v>
      </c>
      <c r="I28" s="84">
        <f t="shared" si="7"/>
        <v>0</v>
      </c>
      <c r="J28" s="85">
        <f t="shared" si="8"/>
        <v>0</v>
      </c>
      <c r="K28" s="115">
        <v>14</v>
      </c>
      <c r="L28" s="116">
        <v>434.95</v>
      </c>
      <c r="M28" s="88">
        <v>3</v>
      </c>
      <c r="N28" s="87">
        <v>95.6</v>
      </c>
      <c r="O28" s="89">
        <v>12</v>
      </c>
      <c r="P28" s="90">
        <v>375.1</v>
      </c>
      <c r="Q28" s="91">
        <f t="shared" si="9"/>
        <v>29</v>
      </c>
      <c r="R28" s="92">
        <f t="shared" si="10"/>
        <v>905.65</v>
      </c>
      <c r="S28" s="93">
        <f t="shared" si="11"/>
        <v>29</v>
      </c>
      <c r="T28" s="94">
        <f t="shared" si="12"/>
        <v>905.65</v>
      </c>
      <c r="U28" s="93">
        <v>0</v>
      </c>
      <c r="V28" s="87">
        <v>0</v>
      </c>
      <c r="W28" s="95">
        <v>0</v>
      </c>
      <c r="X28" s="87">
        <v>0</v>
      </c>
      <c r="Y28" s="95">
        <v>0</v>
      </c>
      <c r="Z28" s="94">
        <v>0</v>
      </c>
      <c r="AA28" s="93">
        <f t="shared" si="19"/>
        <v>0</v>
      </c>
      <c r="AB28" s="96">
        <f t="shared" si="20"/>
        <v>0</v>
      </c>
      <c r="AC28" s="86">
        <v>19</v>
      </c>
      <c r="AD28" s="87">
        <v>546.4</v>
      </c>
      <c r="AE28" s="88">
        <v>40</v>
      </c>
      <c r="AF28" s="87">
        <v>1229.3</v>
      </c>
      <c r="AG28" s="95">
        <v>10</v>
      </c>
      <c r="AH28" s="87">
        <v>307.95</v>
      </c>
      <c r="AI28" s="97">
        <f t="shared" si="13"/>
        <v>69</v>
      </c>
      <c r="AJ28" s="92">
        <f t="shared" si="14"/>
        <v>2083.65</v>
      </c>
      <c r="AK28" s="18">
        <f t="shared" si="15"/>
        <v>69</v>
      </c>
      <c r="AL28" s="96">
        <f t="shared" si="16"/>
        <v>2083.65</v>
      </c>
      <c r="AM28" s="50">
        <v>200</v>
      </c>
      <c r="AN28" s="51">
        <v>6283.2</v>
      </c>
      <c r="AO28" s="33">
        <v>36</v>
      </c>
      <c r="AP28" s="107">
        <v>1138.55</v>
      </c>
      <c r="AQ28" s="42">
        <f t="shared" si="17"/>
        <v>236</v>
      </c>
      <c r="AR28" s="98">
        <f t="shared" si="18"/>
        <v>7421.75</v>
      </c>
    </row>
    <row r="29" customFormat="1" ht="30" customHeight="1" spans="1:44">
      <c r="A29" s="99">
        <v>10</v>
      </c>
      <c r="B29" s="78">
        <v>45931</v>
      </c>
      <c r="C29" s="81">
        <v>0</v>
      </c>
      <c r="D29" s="80">
        <v>0</v>
      </c>
      <c r="E29" s="81">
        <v>0</v>
      </c>
      <c r="F29" s="80">
        <v>0</v>
      </c>
      <c r="G29" s="82">
        <v>0</v>
      </c>
      <c r="H29" s="83">
        <v>0</v>
      </c>
      <c r="I29" s="84">
        <f t="shared" si="7"/>
        <v>0</v>
      </c>
      <c r="J29" s="85">
        <f t="shared" si="8"/>
        <v>0</v>
      </c>
      <c r="K29" s="86">
        <v>13</v>
      </c>
      <c r="L29" s="87">
        <v>414.8</v>
      </c>
      <c r="M29" s="88">
        <v>12</v>
      </c>
      <c r="N29" s="87">
        <v>383</v>
      </c>
      <c r="O29" s="89">
        <v>0</v>
      </c>
      <c r="P29" s="90">
        <v>0</v>
      </c>
      <c r="Q29" s="91">
        <f t="shared" si="9"/>
        <v>25</v>
      </c>
      <c r="R29" s="92">
        <f t="shared" si="10"/>
        <v>797.8</v>
      </c>
      <c r="S29" s="93">
        <f t="shared" si="11"/>
        <v>25</v>
      </c>
      <c r="T29" s="94">
        <f t="shared" si="12"/>
        <v>797.8</v>
      </c>
      <c r="U29" s="93">
        <v>0</v>
      </c>
      <c r="V29" s="87">
        <v>0</v>
      </c>
      <c r="W29" s="95">
        <v>0</v>
      </c>
      <c r="X29" s="87">
        <v>0</v>
      </c>
      <c r="Y29" s="95">
        <v>0</v>
      </c>
      <c r="Z29" s="94">
        <v>0</v>
      </c>
      <c r="AA29" s="93">
        <f t="shared" si="19"/>
        <v>0</v>
      </c>
      <c r="AB29" s="96">
        <f t="shared" si="20"/>
        <v>0</v>
      </c>
      <c r="AC29" s="86">
        <v>24</v>
      </c>
      <c r="AD29" s="87">
        <v>747.75</v>
      </c>
      <c r="AE29" s="88">
        <v>13</v>
      </c>
      <c r="AF29" s="87">
        <v>417.6</v>
      </c>
      <c r="AG29" s="95">
        <v>18</v>
      </c>
      <c r="AH29" s="87">
        <v>589.85</v>
      </c>
      <c r="AI29" s="97">
        <f t="shared" si="13"/>
        <v>55</v>
      </c>
      <c r="AJ29" s="92">
        <f t="shared" si="14"/>
        <v>1755.2</v>
      </c>
      <c r="AK29" s="18">
        <f t="shared" si="15"/>
        <v>55</v>
      </c>
      <c r="AL29" s="96">
        <f t="shared" si="16"/>
        <v>1755.2</v>
      </c>
      <c r="AM29" s="50">
        <v>101</v>
      </c>
      <c r="AN29" s="51">
        <v>3191.35</v>
      </c>
      <c r="AO29" s="33">
        <v>45</v>
      </c>
      <c r="AP29" s="107">
        <v>1428.65</v>
      </c>
      <c r="AQ29" s="42">
        <f t="shared" si="17"/>
        <v>146</v>
      </c>
      <c r="AR29" s="98">
        <f t="shared" si="18"/>
        <v>4620</v>
      </c>
    </row>
    <row r="30" customFormat="1" ht="30" customHeight="1" spans="1:44">
      <c r="A30" s="99">
        <v>11</v>
      </c>
      <c r="B30" s="78">
        <v>45962</v>
      </c>
      <c r="C30" s="81">
        <v>0</v>
      </c>
      <c r="D30" s="80">
        <v>0</v>
      </c>
      <c r="E30" s="81">
        <v>0</v>
      </c>
      <c r="F30" s="80">
        <v>0</v>
      </c>
      <c r="G30" s="82">
        <v>0</v>
      </c>
      <c r="H30" s="83">
        <v>0</v>
      </c>
      <c r="I30" s="84">
        <f t="shared" si="7"/>
        <v>0</v>
      </c>
      <c r="J30" s="85">
        <f t="shared" si="8"/>
        <v>0</v>
      </c>
      <c r="K30" s="86">
        <v>102</v>
      </c>
      <c r="L30" s="87">
        <v>3072.45</v>
      </c>
      <c r="M30" s="88">
        <v>93</v>
      </c>
      <c r="N30" s="87">
        <v>2809.35</v>
      </c>
      <c r="O30" s="89">
        <v>11</v>
      </c>
      <c r="P30" s="90">
        <v>349.85</v>
      </c>
      <c r="Q30" s="91">
        <f t="shared" si="9"/>
        <v>206</v>
      </c>
      <c r="R30" s="92">
        <f t="shared" si="10"/>
        <v>6231.65</v>
      </c>
      <c r="S30" s="93">
        <f t="shared" si="11"/>
        <v>206</v>
      </c>
      <c r="T30" s="94">
        <f t="shared" si="12"/>
        <v>6231.65</v>
      </c>
      <c r="U30" s="93">
        <v>0</v>
      </c>
      <c r="V30" s="87">
        <v>0</v>
      </c>
      <c r="W30" s="95">
        <v>0</v>
      </c>
      <c r="X30" s="87">
        <v>0</v>
      </c>
      <c r="Y30" s="95">
        <v>0</v>
      </c>
      <c r="Z30" s="94">
        <v>0</v>
      </c>
      <c r="AA30" s="93">
        <f t="shared" si="19"/>
        <v>0</v>
      </c>
      <c r="AB30" s="96">
        <f t="shared" si="20"/>
        <v>0</v>
      </c>
      <c r="AC30" s="86">
        <v>19</v>
      </c>
      <c r="AD30" s="87">
        <v>589.95</v>
      </c>
      <c r="AE30" s="88">
        <v>23</v>
      </c>
      <c r="AF30" s="87">
        <v>735.55</v>
      </c>
      <c r="AG30" s="95">
        <v>0</v>
      </c>
      <c r="AH30" s="87">
        <v>0</v>
      </c>
      <c r="AI30" s="97">
        <f t="shared" si="13"/>
        <v>42</v>
      </c>
      <c r="AJ30" s="92">
        <f t="shared" si="14"/>
        <v>1325.5</v>
      </c>
      <c r="AK30" s="18">
        <f t="shared" si="15"/>
        <v>42</v>
      </c>
      <c r="AL30" s="96">
        <f t="shared" si="16"/>
        <v>1325.5</v>
      </c>
      <c r="AM30" s="50">
        <v>89</v>
      </c>
      <c r="AN30" s="51">
        <v>2818.3</v>
      </c>
      <c r="AO30" s="33">
        <v>0</v>
      </c>
      <c r="AP30" s="107">
        <v>0</v>
      </c>
      <c r="AQ30" s="42">
        <f t="shared" si="17"/>
        <v>89</v>
      </c>
      <c r="AR30" s="98">
        <f t="shared" si="18"/>
        <v>2818.3</v>
      </c>
    </row>
    <row r="31" customFormat="1" ht="30" customHeight="1" spans="1:44">
      <c r="A31" s="99">
        <v>12</v>
      </c>
      <c r="B31" s="78">
        <v>45992</v>
      </c>
      <c r="C31" s="81"/>
      <c r="D31" s="80"/>
      <c r="E31" s="81"/>
      <c r="F31" s="80"/>
      <c r="G31" s="82"/>
      <c r="H31" s="83"/>
      <c r="I31" s="84">
        <f t="shared" si="7"/>
        <v>0</v>
      </c>
      <c r="J31" s="85">
        <f t="shared" si="8"/>
        <v>0</v>
      </c>
      <c r="K31" s="86"/>
      <c r="L31" s="87"/>
      <c r="M31" s="88"/>
      <c r="N31" s="87"/>
      <c r="O31" s="89"/>
      <c r="P31" s="90"/>
      <c r="Q31" s="91">
        <f t="shared" si="9"/>
        <v>0</v>
      </c>
      <c r="R31" s="92">
        <f t="shared" si="10"/>
        <v>0</v>
      </c>
      <c r="S31" s="93">
        <f t="shared" si="11"/>
        <v>0</v>
      </c>
      <c r="T31" s="94">
        <f t="shared" si="12"/>
        <v>0</v>
      </c>
      <c r="U31" s="93"/>
      <c r="V31" s="87"/>
      <c r="W31" s="95"/>
      <c r="X31" s="87"/>
      <c r="Y31" s="95"/>
      <c r="Z31" s="94"/>
      <c r="AA31" s="93">
        <f t="shared" si="19"/>
        <v>0</v>
      </c>
      <c r="AB31" s="96">
        <f t="shared" si="20"/>
        <v>0</v>
      </c>
      <c r="AC31" s="86"/>
      <c r="AD31" s="87"/>
      <c r="AE31" s="88"/>
      <c r="AF31" s="87"/>
      <c r="AG31" s="95"/>
      <c r="AH31" s="87"/>
      <c r="AI31" s="97">
        <f t="shared" si="13"/>
        <v>0</v>
      </c>
      <c r="AJ31" s="92">
        <f t="shared" si="14"/>
        <v>0</v>
      </c>
      <c r="AK31" s="18">
        <f t="shared" si="15"/>
        <v>0</v>
      </c>
      <c r="AL31" s="96">
        <f t="shared" si="16"/>
        <v>0</v>
      </c>
      <c r="AM31" s="31"/>
      <c r="AN31" s="49"/>
      <c r="AO31" s="33"/>
      <c r="AP31" s="117"/>
      <c r="AQ31" s="42">
        <f t="shared" si="17"/>
        <v>0</v>
      </c>
      <c r="AR31" s="98">
        <f t="shared" si="18"/>
        <v>0</v>
      </c>
    </row>
    <row r="32" customFormat="1" ht="30" customHeight="1" spans="1:44">
      <c r="A32" s="16"/>
      <c r="B32" s="17" t="s">
        <v>25</v>
      </c>
      <c r="C32" s="118">
        <f t="shared" ref="C32:AR32" si="21">SUM(C20:C31)</f>
        <v>139</v>
      </c>
      <c r="D32" s="119">
        <f t="shared" si="21"/>
        <v>4514.2</v>
      </c>
      <c r="E32" s="120">
        <f t="shared" si="21"/>
        <v>110</v>
      </c>
      <c r="F32" s="119">
        <f t="shared" si="21"/>
        <v>3582.4</v>
      </c>
      <c r="G32" s="121">
        <f t="shared" si="21"/>
        <v>17</v>
      </c>
      <c r="H32" s="122">
        <f t="shared" si="21"/>
        <v>502.65</v>
      </c>
      <c r="I32" s="123">
        <f t="shared" si="21"/>
        <v>266</v>
      </c>
      <c r="J32" s="124">
        <f t="shared" si="21"/>
        <v>8599.25</v>
      </c>
      <c r="K32" s="125">
        <f t="shared" si="21"/>
        <v>600</v>
      </c>
      <c r="L32" s="126">
        <f t="shared" si="21"/>
        <v>18704.95</v>
      </c>
      <c r="M32" s="127">
        <f t="shared" si="21"/>
        <v>634</v>
      </c>
      <c r="N32" s="126">
        <f t="shared" si="21"/>
        <v>19833.3</v>
      </c>
      <c r="O32" s="128">
        <f t="shared" si="21"/>
        <v>195</v>
      </c>
      <c r="P32" s="129">
        <f t="shared" si="21"/>
        <v>6109.25</v>
      </c>
      <c r="Q32" s="130">
        <f t="shared" si="21"/>
        <v>1429</v>
      </c>
      <c r="R32" s="131">
        <f t="shared" si="21"/>
        <v>44647.5</v>
      </c>
      <c r="S32" s="132">
        <f t="shared" si="21"/>
        <v>1695</v>
      </c>
      <c r="T32" s="133">
        <f t="shared" si="21"/>
        <v>53246.75</v>
      </c>
      <c r="U32" s="132">
        <f t="shared" si="21"/>
        <v>0</v>
      </c>
      <c r="V32" s="126">
        <f t="shared" si="21"/>
        <v>0</v>
      </c>
      <c r="W32" s="127">
        <f t="shared" si="21"/>
        <v>0</v>
      </c>
      <c r="X32" s="126">
        <f t="shared" si="21"/>
        <v>0</v>
      </c>
      <c r="Y32" s="126">
        <f t="shared" si="21"/>
        <v>0</v>
      </c>
      <c r="Z32" s="133">
        <f t="shared" si="21"/>
        <v>0</v>
      </c>
      <c r="AA32" s="132">
        <f t="shared" si="21"/>
        <v>0</v>
      </c>
      <c r="AB32" s="134">
        <f t="shared" si="21"/>
        <v>0</v>
      </c>
      <c r="AC32" s="125">
        <f t="shared" si="21"/>
        <v>492</v>
      </c>
      <c r="AD32" s="119">
        <f t="shared" si="21"/>
        <v>15568.4</v>
      </c>
      <c r="AE32" s="118">
        <f t="shared" si="21"/>
        <v>587</v>
      </c>
      <c r="AF32" s="126">
        <f t="shared" si="21"/>
        <v>18700.5</v>
      </c>
      <c r="AG32" s="127">
        <f t="shared" si="21"/>
        <v>126</v>
      </c>
      <c r="AH32" s="126">
        <f t="shared" si="21"/>
        <v>3814.9</v>
      </c>
      <c r="AI32" s="135">
        <f t="shared" si="21"/>
        <v>1205</v>
      </c>
      <c r="AJ32" s="131">
        <f t="shared" si="21"/>
        <v>38083.8</v>
      </c>
      <c r="AK32" s="16">
        <f t="shared" si="21"/>
        <v>1205</v>
      </c>
      <c r="AL32" s="134">
        <f t="shared" si="21"/>
        <v>38083.8</v>
      </c>
      <c r="AM32" s="54">
        <f t="shared" si="21"/>
        <v>2035</v>
      </c>
      <c r="AN32" s="61">
        <f t="shared" si="21"/>
        <v>64586.9</v>
      </c>
      <c r="AO32" s="62">
        <f t="shared" si="21"/>
        <v>408</v>
      </c>
      <c r="AP32" s="136">
        <f t="shared" si="21"/>
        <v>13085.8</v>
      </c>
      <c r="AQ32" s="54">
        <f t="shared" si="21"/>
        <v>2443</v>
      </c>
      <c r="AR32" s="136">
        <f t="shared" si="21"/>
        <v>77672.7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7"/>
      <c r="Z33" s="138" t="s">
        <v>192</v>
      </c>
      <c r="AA33" s="138"/>
      <c r="AB33" s="138"/>
      <c r="AC33" s="138"/>
      <c r="AD33" s="138"/>
      <c r="AE33" s="138"/>
      <c r="AF33" s="138"/>
      <c r="AG33" s="138"/>
      <c r="AH33" s="138"/>
      <c r="AI33" s="138"/>
      <c r="AJ33" s="3"/>
      <c r="AK33" s="3"/>
      <c r="AL33" s="3"/>
      <c r="AM33" s="3"/>
      <c r="AN33" s="3"/>
      <c r="AO33" s="3"/>
      <c r="AP33" s="3"/>
      <c r="AQ33" s="3"/>
      <c r="AR33" s="137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9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9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40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45658</v>
      </c>
      <c r="C36" s="31">
        <v>0</v>
      </c>
      <c r="D36" s="32">
        <v>0</v>
      </c>
      <c r="E36" s="33">
        <v>0</v>
      </c>
      <c r="F36" s="32">
        <v>0</v>
      </c>
      <c r="G36" s="35">
        <v>0</v>
      </c>
      <c r="H36" s="34">
        <v>0</v>
      </c>
      <c r="I36" s="36">
        <f t="shared" ref="I36:I47" si="22">C36+E36+G36</f>
        <v>0</v>
      </c>
      <c r="J36" s="37">
        <f t="shared" ref="J36:J47" si="23">D36+F36+H36</f>
        <v>0</v>
      </c>
      <c r="K36" s="38">
        <v>0</v>
      </c>
      <c r="L36" s="32">
        <v>0</v>
      </c>
      <c r="M36" s="33">
        <v>0</v>
      </c>
      <c r="N36" s="32">
        <v>0</v>
      </c>
      <c r="O36" s="39">
        <v>0</v>
      </c>
      <c r="P36" s="40">
        <v>0</v>
      </c>
      <c r="Q36" s="41">
        <f t="shared" ref="Q36:Q47" si="24">K36+M36+O36</f>
        <v>0</v>
      </c>
      <c r="R36" s="141">
        <f t="shared" ref="R36:R47" si="25">L36+N36+P36</f>
        <v>0</v>
      </c>
      <c r="S36" s="42">
        <v>0</v>
      </c>
      <c r="T36" s="43">
        <v>0</v>
      </c>
      <c r="U36" s="39">
        <v>0</v>
      </c>
      <c r="V36" s="40">
        <v>0</v>
      </c>
      <c r="W36" s="42">
        <f t="shared" ref="W36:W47" si="26">S36+U36</f>
        <v>0</v>
      </c>
      <c r="X36" s="46">
        <f t="shared" ref="X36:X47" si="27">T36+V36</f>
        <v>0</v>
      </c>
      <c r="Z36" s="36">
        <v>1</v>
      </c>
      <c r="AA36" s="142">
        <v>45658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43">
        <f t="shared" ref="AI36:AI47" si="29">AC36+AE36+AG36</f>
        <v>0</v>
      </c>
    </row>
    <row r="37" customFormat="1" ht="30" customHeight="1" spans="1:44">
      <c r="A37" s="41">
        <v>2</v>
      </c>
      <c r="B37" s="30">
        <v>45689</v>
      </c>
      <c r="C37" s="31">
        <v>152</v>
      </c>
      <c r="D37" s="32">
        <v>4829.4</v>
      </c>
      <c r="E37" s="33">
        <v>93</v>
      </c>
      <c r="F37" s="32">
        <v>2971.95</v>
      </c>
      <c r="G37" s="35">
        <v>0</v>
      </c>
      <c r="H37" s="34">
        <v>0</v>
      </c>
      <c r="I37" s="36">
        <f t="shared" si="22"/>
        <v>245</v>
      </c>
      <c r="J37" s="37">
        <f t="shared" si="23"/>
        <v>7801.35</v>
      </c>
      <c r="K37" s="38">
        <v>73</v>
      </c>
      <c r="L37" s="32">
        <v>2294.15</v>
      </c>
      <c r="M37" s="33">
        <v>99</v>
      </c>
      <c r="N37" s="32">
        <v>3084.6</v>
      </c>
      <c r="O37" s="39">
        <v>0</v>
      </c>
      <c r="P37" s="40">
        <v>0</v>
      </c>
      <c r="Q37" s="41">
        <f t="shared" si="24"/>
        <v>172</v>
      </c>
      <c r="R37" s="141">
        <f t="shared" si="25"/>
        <v>5378.75</v>
      </c>
      <c r="S37" s="42">
        <v>101</v>
      </c>
      <c r="T37" s="43">
        <v>3173</v>
      </c>
      <c r="U37" s="39">
        <v>0</v>
      </c>
      <c r="V37" s="40">
        <v>0</v>
      </c>
      <c r="W37" s="42">
        <f t="shared" si="26"/>
        <v>101</v>
      </c>
      <c r="X37" s="46">
        <f t="shared" si="27"/>
        <v>3173</v>
      </c>
      <c r="Z37" s="36">
        <v>2</v>
      </c>
      <c r="AA37" s="142">
        <v>45689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43">
        <f t="shared" si="29"/>
        <v>0</v>
      </c>
    </row>
    <row r="38" customFormat="1" ht="30" customHeight="1" spans="1:44">
      <c r="A38" s="41">
        <v>3</v>
      </c>
      <c r="B38" s="30">
        <v>45717</v>
      </c>
      <c r="C38" s="31">
        <v>148</v>
      </c>
      <c r="D38" s="47">
        <v>4699.75</v>
      </c>
      <c r="E38" s="33">
        <v>211</v>
      </c>
      <c r="F38" s="47">
        <v>6696.15</v>
      </c>
      <c r="G38" s="35">
        <v>0</v>
      </c>
      <c r="H38" s="34">
        <v>0</v>
      </c>
      <c r="I38" s="36">
        <f t="shared" si="22"/>
        <v>359</v>
      </c>
      <c r="J38" s="37">
        <f t="shared" si="23"/>
        <v>11395.9</v>
      </c>
      <c r="K38" s="38">
        <v>366</v>
      </c>
      <c r="L38" s="47">
        <v>11579.65</v>
      </c>
      <c r="M38" s="33">
        <v>177</v>
      </c>
      <c r="N38" s="47">
        <v>5617.7</v>
      </c>
      <c r="O38" s="39">
        <v>0</v>
      </c>
      <c r="P38" s="40">
        <v>0</v>
      </c>
      <c r="Q38" s="41">
        <f t="shared" si="24"/>
        <v>543</v>
      </c>
      <c r="R38" s="141">
        <f t="shared" si="25"/>
        <v>17197.35</v>
      </c>
      <c r="S38" s="31">
        <v>92</v>
      </c>
      <c r="T38" s="47">
        <v>2892.2</v>
      </c>
      <c r="U38" s="39">
        <v>0</v>
      </c>
      <c r="V38" s="40">
        <v>0</v>
      </c>
      <c r="W38" s="42">
        <f t="shared" si="26"/>
        <v>92</v>
      </c>
      <c r="X38" s="46">
        <f t="shared" si="27"/>
        <v>2892.2</v>
      </c>
      <c r="Z38" s="36">
        <v>3</v>
      </c>
      <c r="AA38" s="142">
        <v>45717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43">
        <f t="shared" si="29"/>
        <v>0</v>
      </c>
    </row>
    <row r="39" customFormat="1" ht="30" customHeight="1" spans="1:44">
      <c r="A39" s="41">
        <v>4</v>
      </c>
      <c r="B39" s="30">
        <v>45748</v>
      </c>
      <c r="C39" s="31">
        <v>135</v>
      </c>
      <c r="D39" s="32">
        <v>4268.75</v>
      </c>
      <c r="E39" s="33">
        <v>288</v>
      </c>
      <c r="F39" s="32">
        <v>9117.95</v>
      </c>
      <c r="G39" s="35">
        <v>0</v>
      </c>
      <c r="H39" s="34">
        <v>0</v>
      </c>
      <c r="I39" s="36">
        <f t="shared" si="22"/>
        <v>423</v>
      </c>
      <c r="J39" s="37">
        <f t="shared" si="23"/>
        <v>13386.7</v>
      </c>
      <c r="K39" s="38">
        <v>223</v>
      </c>
      <c r="L39" s="32">
        <v>7034.35</v>
      </c>
      <c r="M39" s="33">
        <v>307</v>
      </c>
      <c r="N39" s="32">
        <v>9745.75</v>
      </c>
      <c r="O39" s="39">
        <v>0</v>
      </c>
      <c r="P39" s="40">
        <v>0</v>
      </c>
      <c r="Q39" s="41">
        <f t="shared" si="24"/>
        <v>530</v>
      </c>
      <c r="R39" s="141">
        <f t="shared" si="25"/>
        <v>16780.1</v>
      </c>
      <c r="S39" s="31">
        <v>37</v>
      </c>
      <c r="T39" s="49">
        <v>1169.15</v>
      </c>
      <c r="U39" s="39">
        <v>0</v>
      </c>
      <c r="V39" s="40">
        <v>0</v>
      </c>
      <c r="W39" s="42">
        <f t="shared" si="26"/>
        <v>37</v>
      </c>
      <c r="X39" s="46">
        <f t="shared" si="27"/>
        <v>1169.15</v>
      </c>
      <c r="Z39" s="36">
        <v>4</v>
      </c>
      <c r="AA39" s="142">
        <v>45748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43">
        <f t="shared" si="29"/>
        <v>0</v>
      </c>
    </row>
    <row r="40" customFormat="1" ht="30" customHeight="1" spans="1:44">
      <c r="A40" s="41">
        <v>5</v>
      </c>
      <c r="B40" s="30">
        <v>45778</v>
      </c>
      <c r="C40" s="31">
        <v>273</v>
      </c>
      <c r="D40" s="32">
        <v>8645</v>
      </c>
      <c r="E40" s="33">
        <v>311</v>
      </c>
      <c r="F40" s="32">
        <v>9842.7</v>
      </c>
      <c r="G40" s="35">
        <v>0</v>
      </c>
      <c r="H40" s="34">
        <v>0</v>
      </c>
      <c r="I40" s="36">
        <f t="shared" si="22"/>
        <v>584</v>
      </c>
      <c r="J40" s="37">
        <f t="shared" si="23"/>
        <v>18487.7</v>
      </c>
      <c r="K40" s="38">
        <v>380</v>
      </c>
      <c r="L40" s="32">
        <v>12097.9</v>
      </c>
      <c r="M40" s="33">
        <v>327</v>
      </c>
      <c r="N40" s="32">
        <v>10314.75</v>
      </c>
      <c r="O40" s="39">
        <v>0</v>
      </c>
      <c r="P40" s="40">
        <v>0</v>
      </c>
      <c r="Q40" s="41">
        <f t="shared" si="24"/>
        <v>707</v>
      </c>
      <c r="R40" s="141">
        <f t="shared" si="25"/>
        <v>22412.65</v>
      </c>
      <c r="S40" s="31">
        <v>97</v>
      </c>
      <c r="T40" s="49">
        <v>3101.95</v>
      </c>
      <c r="U40" s="39">
        <v>0</v>
      </c>
      <c r="V40" s="40">
        <v>0</v>
      </c>
      <c r="W40" s="42">
        <f t="shared" si="26"/>
        <v>97</v>
      </c>
      <c r="X40" s="46">
        <f t="shared" si="27"/>
        <v>3101.95</v>
      </c>
      <c r="Z40" s="36">
        <v>5</v>
      </c>
      <c r="AA40" s="142">
        <v>45778</v>
      </c>
      <c r="AB40" s="33">
        <v>0</v>
      </c>
      <c r="AC40" s="32">
        <v>0</v>
      </c>
      <c r="AD40" s="33">
        <v>0</v>
      </c>
      <c r="AE40" s="32">
        <v>0</v>
      </c>
      <c r="AF40" s="33">
        <v>0</v>
      </c>
      <c r="AG40" s="32">
        <v>0</v>
      </c>
      <c r="AH40" s="36">
        <f t="shared" si="28"/>
        <v>0</v>
      </c>
      <c r="AI40" s="143">
        <f t="shared" si="29"/>
        <v>0</v>
      </c>
    </row>
    <row r="41" customFormat="1" ht="30" customHeight="1" spans="1:44">
      <c r="A41" s="41">
        <v>6</v>
      </c>
      <c r="B41" s="30">
        <v>45809</v>
      </c>
      <c r="C41" s="31">
        <v>212</v>
      </c>
      <c r="D41" s="32">
        <v>6690.9</v>
      </c>
      <c r="E41" s="33">
        <v>138</v>
      </c>
      <c r="F41" s="32">
        <v>4375.4</v>
      </c>
      <c r="G41" s="51">
        <v>174</v>
      </c>
      <c r="H41" s="53">
        <v>5467.4</v>
      </c>
      <c r="I41" s="36">
        <f t="shared" si="22"/>
        <v>524</v>
      </c>
      <c r="J41" s="37">
        <f t="shared" si="23"/>
        <v>16533.7</v>
      </c>
      <c r="K41" s="38">
        <v>225</v>
      </c>
      <c r="L41" s="32">
        <v>7124.35</v>
      </c>
      <c r="M41" s="33">
        <v>261</v>
      </c>
      <c r="N41" s="32">
        <v>8302.7</v>
      </c>
      <c r="O41" s="144">
        <v>35</v>
      </c>
      <c r="P41" s="45">
        <v>1098.4</v>
      </c>
      <c r="Q41" s="41">
        <f t="shared" si="24"/>
        <v>521</v>
      </c>
      <c r="R41" s="141">
        <f t="shared" si="25"/>
        <v>16525.45</v>
      </c>
      <c r="S41" s="145">
        <v>5</v>
      </c>
      <c r="T41" s="43">
        <v>159.45</v>
      </c>
      <c r="U41" s="39">
        <v>0</v>
      </c>
      <c r="V41" s="40">
        <v>0</v>
      </c>
      <c r="W41" s="42">
        <f t="shared" si="26"/>
        <v>5</v>
      </c>
      <c r="X41" s="46">
        <f t="shared" si="27"/>
        <v>159.45</v>
      </c>
      <c r="Z41" s="36">
        <v>6</v>
      </c>
      <c r="AA41" s="142">
        <v>45809</v>
      </c>
      <c r="AB41" s="33">
        <v>0</v>
      </c>
      <c r="AC41" s="32">
        <v>0</v>
      </c>
      <c r="AD41" s="33">
        <v>0</v>
      </c>
      <c r="AE41" s="32">
        <v>0</v>
      </c>
      <c r="AF41" s="33">
        <v>0</v>
      </c>
      <c r="AG41" s="32">
        <v>0</v>
      </c>
      <c r="AH41" s="36">
        <f t="shared" si="28"/>
        <v>0</v>
      </c>
      <c r="AI41" s="143">
        <f t="shared" si="29"/>
        <v>0</v>
      </c>
    </row>
    <row r="42" customFormat="1" ht="30" customHeight="1" spans="1:44">
      <c r="A42" s="41">
        <v>7</v>
      </c>
      <c r="B42" s="30">
        <v>45839</v>
      </c>
      <c r="C42" s="31">
        <v>0</v>
      </c>
      <c r="D42" s="32">
        <v>0</v>
      </c>
      <c r="E42" s="33">
        <v>14</v>
      </c>
      <c r="F42" s="32">
        <v>443.4</v>
      </c>
      <c r="G42" s="35">
        <v>681</v>
      </c>
      <c r="H42" s="34">
        <v>21431.9</v>
      </c>
      <c r="I42" s="36">
        <f t="shared" si="22"/>
        <v>695</v>
      </c>
      <c r="J42" s="37">
        <f t="shared" si="23"/>
        <v>21875.3</v>
      </c>
      <c r="K42" s="38">
        <v>0</v>
      </c>
      <c r="L42" s="32">
        <v>0</v>
      </c>
      <c r="M42" s="33">
        <v>356</v>
      </c>
      <c r="N42" s="32">
        <v>11396.9</v>
      </c>
      <c r="O42" s="39">
        <v>320</v>
      </c>
      <c r="P42" s="40">
        <v>10158.85</v>
      </c>
      <c r="Q42" s="41">
        <f t="shared" si="24"/>
        <v>676</v>
      </c>
      <c r="R42" s="141">
        <f t="shared" si="25"/>
        <v>21555.75</v>
      </c>
      <c r="S42" s="146">
        <v>4</v>
      </c>
      <c r="T42" s="144">
        <v>127.55</v>
      </c>
      <c r="U42" s="44">
        <v>2</v>
      </c>
      <c r="V42" s="147">
        <v>61.8</v>
      </c>
      <c r="W42" s="42">
        <f t="shared" si="26"/>
        <v>6</v>
      </c>
      <c r="X42" s="46">
        <f t="shared" si="27"/>
        <v>189.35</v>
      </c>
      <c r="Z42" s="36">
        <v>7</v>
      </c>
      <c r="AA42" s="142">
        <v>45839</v>
      </c>
      <c r="AB42" s="33">
        <v>0</v>
      </c>
      <c r="AC42" s="32">
        <v>0</v>
      </c>
      <c r="AD42" s="33">
        <v>0</v>
      </c>
      <c r="AE42" s="32">
        <v>0</v>
      </c>
      <c r="AF42" s="33">
        <v>0</v>
      </c>
      <c r="AG42" s="32">
        <v>0</v>
      </c>
      <c r="AH42" s="36">
        <f t="shared" si="28"/>
        <v>0</v>
      </c>
      <c r="AI42" s="143">
        <f t="shared" si="29"/>
        <v>0</v>
      </c>
    </row>
    <row r="43" customFormat="1" ht="30" customHeight="1" spans="1:44">
      <c r="A43" s="41">
        <v>8</v>
      </c>
      <c r="B43" s="30">
        <v>45870</v>
      </c>
      <c r="C43" s="31">
        <v>35</v>
      </c>
      <c r="D43" s="32">
        <v>1107.8</v>
      </c>
      <c r="E43" s="33">
        <v>38</v>
      </c>
      <c r="F43" s="32">
        <v>1200.15</v>
      </c>
      <c r="G43" s="35">
        <v>552</v>
      </c>
      <c r="H43" s="34">
        <v>17416</v>
      </c>
      <c r="I43" s="36">
        <f t="shared" si="22"/>
        <v>625</v>
      </c>
      <c r="J43" s="37">
        <f t="shared" si="23"/>
        <v>19723.95</v>
      </c>
      <c r="K43" s="38">
        <v>156</v>
      </c>
      <c r="L43" s="32">
        <v>4876.65</v>
      </c>
      <c r="M43" s="33">
        <v>267</v>
      </c>
      <c r="N43" s="32">
        <v>8436.7</v>
      </c>
      <c r="O43" s="39">
        <v>168</v>
      </c>
      <c r="P43" s="40">
        <v>5244.75</v>
      </c>
      <c r="Q43" s="41">
        <f t="shared" si="24"/>
        <v>591</v>
      </c>
      <c r="R43" s="141">
        <f t="shared" si="25"/>
        <v>18558.1</v>
      </c>
      <c r="S43" s="148">
        <v>0</v>
      </c>
      <c r="T43" s="149">
        <v>0</v>
      </c>
      <c r="U43" s="39">
        <v>0</v>
      </c>
      <c r="V43" s="40">
        <v>0</v>
      </c>
      <c r="W43" s="42">
        <f t="shared" si="26"/>
        <v>0</v>
      </c>
      <c r="X43" s="46">
        <f t="shared" si="27"/>
        <v>0</v>
      </c>
      <c r="Z43" s="36">
        <v>8</v>
      </c>
      <c r="AA43" s="142">
        <v>45870</v>
      </c>
      <c r="AB43" s="33">
        <v>0</v>
      </c>
      <c r="AC43" s="32">
        <v>0</v>
      </c>
      <c r="AD43" s="33">
        <v>13</v>
      </c>
      <c r="AE43" s="32">
        <v>505.9</v>
      </c>
      <c r="AF43" s="35">
        <v>209</v>
      </c>
      <c r="AG43" s="34">
        <v>8530.35</v>
      </c>
      <c r="AH43" s="36">
        <f t="shared" si="28"/>
        <v>222</v>
      </c>
      <c r="AI43" s="143">
        <f t="shared" si="29"/>
        <v>9036.25</v>
      </c>
    </row>
    <row r="44" customFormat="1" ht="30" customHeight="1" spans="1:44">
      <c r="A44" s="41">
        <v>9</v>
      </c>
      <c r="B44" s="30">
        <v>45901</v>
      </c>
      <c r="C44" s="31">
        <v>246</v>
      </c>
      <c r="D44" s="32">
        <v>7660</v>
      </c>
      <c r="E44" s="33">
        <v>229</v>
      </c>
      <c r="F44" s="32">
        <v>7076.4</v>
      </c>
      <c r="G44" s="35">
        <v>209</v>
      </c>
      <c r="H44" s="34">
        <v>6458.05</v>
      </c>
      <c r="I44" s="36">
        <f t="shared" si="22"/>
        <v>684</v>
      </c>
      <c r="J44" s="37">
        <f t="shared" si="23"/>
        <v>21194.45</v>
      </c>
      <c r="K44" s="38">
        <v>454</v>
      </c>
      <c r="L44" s="32">
        <v>14092</v>
      </c>
      <c r="M44" s="33">
        <v>166</v>
      </c>
      <c r="N44" s="32">
        <v>5163.9</v>
      </c>
      <c r="O44" s="39">
        <v>56</v>
      </c>
      <c r="P44" s="40">
        <v>1718.2</v>
      </c>
      <c r="Q44" s="41">
        <f t="shared" si="24"/>
        <v>676</v>
      </c>
      <c r="R44" s="141">
        <f t="shared" si="25"/>
        <v>20974.1</v>
      </c>
      <c r="S44" s="146">
        <v>45</v>
      </c>
      <c r="T44" s="144">
        <v>1444.9</v>
      </c>
      <c r="U44" s="44">
        <v>2</v>
      </c>
      <c r="V44" s="147">
        <v>63.4</v>
      </c>
      <c r="W44" s="42">
        <f t="shared" si="26"/>
        <v>47</v>
      </c>
      <c r="X44" s="46">
        <f t="shared" si="27"/>
        <v>1508.3</v>
      </c>
      <c r="Z44" s="36">
        <v>9</v>
      </c>
      <c r="AA44" s="142">
        <v>45901</v>
      </c>
      <c r="AB44" s="33">
        <v>3</v>
      </c>
      <c r="AC44" s="32">
        <v>125.4</v>
      </c>
      <c r="AD44" s="33">
        <v>9</v>
      </c>
      <c r="AE44" s="32">
        <v>346.25</v>
      </c>
      <c r="AF44" s="35">
        <v>21</v>
      </c>
      <c r="AG44" s="34">
        <v>807.25</v>
      </c>
      <c r="AH44" s="36">
        <f t="shared" si="28"/>
        <v>33</v>
      </c>
      <c r="AI44" s="143">
        <f t="shared" si="29"/>
        <v>1278.9</v>
      </c>
    </row>
    <row r="45" customFormat="1" ht="30" customHeight="1" spans="1:44">
      <c r="A45" s="41">
        <v>10</v>
      </c>
      <c r="B45" s="30">
        <v>45931</v>
      </c>
      <c r="C45" s="31">
        <v>167</v>
      </c>
      <c r="D45" s="32">
        <v>5034.75</v>
      </c>
      <c r="E45" s="33">
        <v>172</v>
      </c>
      <c r="F45" s="32">
        <v>5179.75</v>
      </c>
      <c r="G45" s="35">
        <v>152</v>
      </c>
      <c r="H45" s="34">
        <v>4577.7</v>
      </c>
      <c r="I45" s="36">
        <f t="shared" si="22"/>
        <v>491</v>
      </c>
      <c r="J45" s="37">
        <f t="shared" si="23"/>
        <v>14792.2</v>
      </c>
      <c r="K45" s="38">
        <v>345</v>
      </c>
      <c r="L45" s="32">
        <v>10741.75</v>
      </c>
      <c r="M45" s="33">
        <v>194</v>
      </c>
      <c r="N45" s="32">
        <v>6026.25</v>
      </c>
      <c r="O45" s="39">
        <v>32</v>
      </c>
      <c r="P45" s="40">
        <v>995.65</v>
      </c>
      <c r="Q45" s="41">
        <f t="shared" si="24"/>
        <v>571</v>
      </c>
      <c r="R45" s="141">
        <f t="shared" si="25"/>
        <v>17763.65</v>
      </c>
      <c r="S45" s="146">
        <v>45</v>
      </c>
      <c r="T45" s="144">
        <v>1403.95</v>
      </c>
      <c r="U45" s="44">
        <v>0</v>
      </c>
      <c r="V45" s="147">
        <v>0</v>
      </c>
      <c r="W45" s="42">
        <f t="shared" si="26"/>
        <v>45</v>
      </c>
      <c r="X45" s="46">
        <f t="shared" si="27"/>
        <v>1403.95</v>
      </c>
      <c r="Z45" s="36">
        <v>10</v>
      </c>
      <c r="AA45" s="142">
        <v>45931</v>
      </c>
      <c r="AB45" s="33">
        <v>0</v>
      </c>
      <c r="AC45" s="32">
        <v>0</v>
      </c>
      <c r="AD45" s="33">
        <v>0</v>
      </c>
      <c r="AE45" s="32">
        <v>0</v>
      </c>
      <c r="AF45" s="35">
        <v>0</v>
      </c>
      <c r="AG45" s="34">
        <v>0</v>
      </c>
      <c r="AH45" s="36">
        <f t="shared" si="28"/>
        <v>0</v>
      </c>
      <c r="AI45" s="143">
        <f t="shared" si="29"/>
        <v>0</v>
      </c>
    </row>
    <row r="46" customFormat="1" ht="30" customHeight="1" spans="1:44">
      <c r="A46" s="41">
        <v>11</v>
      </c>
      <c r="B46" s="30">
        <v>45962</v>
      </c>
      <c r="C46" s="31">
        <v>205</v>
      </c>
      <c r="D46" s="32">
        <v>6156.7</v>
      </c>
      <c r="E46" s="33">
        <v>133</v>
      </c>
      <c r="F46" s="32">
        <v>4014.4</v>
      </c>
      <c r="G46" s="35">
        <v>21</v>
      </c>
      <c r="H46" s="34">
        <v>663.4</v>
      </c>
      <c r="I46" s="36">
        <f t="shared" si="22"/>
        <v>359</v>
      </c>
      <c r="J46" s="37">
        <f t="shared" si="23"/>
        <v>10834.5</v>
      </c>
      <c r="K46" s="38">
        <v>458</v>
      </c>
      <c r="L46" s="32">
        <v>14243.8</v>
      </c>
      <c r="M46" s="33">
        <v>164</v>
      </c>
      <c r="N46" s="32">
        <v>5097.65</v>
      </c>
      <c r="O46" s="39">
        <v>0</v>
      </c>
      <c r="P46" s="40">
        <v>0</v>
      </c>
      <c r="Q46" s="41">
        <f t="shared" si="24"/>
        <v>622</v>
      </c>
      <c r="R46" s="141">
        <f t="shared" si="25"/>
        <v>19341.45</v>
      </c>
      <c r="S46" s="146">
        <v>75</v>
      </c>
      <c r="T46" s="144">
        <v>2368.3</v>
      </c>
      <c r="U46" s="44">
        <v>0</v>
      </c>
      <c r="V46" s="147">
        <v>0</v>
      </c>
      <c r="W46" s="42">
        <f t="shared" si="26"/>
        <v>75</v>
      </c>
      <c r="X46" s="46">
        <f t="shared" si="27"/>
        <v>2368.3</v>
      </c>
      <c r="Z46" s="36">
        <v>11</v>
      </c>
      <c r="AA46" s="142">
        <v>45962</v>
      </c>
      <c r="AB46" s="33">
        <v>0</v>
      </c>
      <c r="AC46" s="32">
        <v>0</v>
      </c>
      <c r="AD46" s="33">
        <v>0</v>
      </c>
      <c r="AE46" s="32">
        <v>0</v>
      </c>
      <c r="AF46" s="35">
        <v>0</v>
      </c>
      <c r="AG46" s="34">
        <v>0</v>
      </c>
      <c r="AH46" s="36">
        <f t="shared" si="28"/>
        <v>0</v>
      </c>
      <c r="AI46" s="143">
        <f t="shared" si="29"/>
        <v>0</v>
      </c>
    </row>
    <row r="47" customFormat="1" ht="30" customHeight="1" spans="1:44">
      <c r="A47" s="41">
        <v>12</v>
      </c>
      <c r="B47" s="30">
        <v>45992</v>
      </c>
      <c r="C47" s="31"/>
      <c r="D47" s="32"/>
      <c r="E47" s="33"/>
      <c r="F47" s="32"/>
      <c r="G47" s="35"/>
      <c r="H47" s="34"/>
      <c r="I47" s="36">
        <f t="shared" si="22"/>
        <v>0</v>
      </c>
      <c r="J47" s="37">
        <f t="shared" si="23"/>
        <v>0</v>
      </c>
      <c r="K47" s="38"/>
      <c r="L47" s="32"/>
      <c r="M47" s="33"/>
      <c r="N47" s="32"/>
      <c r="O47" s="39"/>
      <c r="P47" s="40"/>
      <c r="Q47" s="41">
        <f t="shared" si="24"/>
        <v>0</v>
      </c>
      <c r="R47" s="141">
        <f t="shared" si="25"/>
        <v>0</v>
      </c>
      <c r="S47" s="148"/>
      <c r="T47" s="149"/>
      <c r="U47" s="39"/>
      <c r="V47" s="40"/>
      <c r="W47" s="42">
        <f t="shared" si="26"/>
        <v>0</v>
      </c>
      <c r="X47" s="46">
        <f t="shared" si="27"/>
        <v>0</v>
      </c>
      <c r="Z47" s="36">
        <v>12</v>
      </c>
      <c r="AA47" s="142">
        <v>45992</v>
      </c>
      <c r="AB47" s="33"/>
      <c r="AC47" s="32"/>
      <c r="AD47" s="33"/>
      <c r="AE47" s="32"/>
      <c r="AF47" s="35"/>
      <c r="AG47" s="34"/>
      <c r="AH47" s="36">
        <f t="shared" si="28"/>
        <v>0</v>
      </c>
      <c r="AI47" s="143">
        <f t="shared" si="29"/>
        <v>0</v>
      </c>
    </row>
    <row r="48" customFormat="1" ht="30" customHeight="1" spans="1:44">
      <c r="A48" s="54"/>
      <c r="B48" s="55" t="s">
        <v>25</v>
      </c>
      <c r="C48" s="54">
        <f t="shared" ref="C48:R48" si="30">SUM(C36:C47)</f>
        <v>1573</v>
      </c>
      <c r="D48" s="56">
        <f t="shared" si="30"/>
        <v>49093.05</v>
      </c>
      <c r="E48" s="57">
        <f t="shared" si="30"/>
        <v>1627</v>
      </c>
      <c r="F48" s="56">
        <f t="shared" si="30"/>
        <v>50918.25</v>
      </c>
      <c r="G48" s="57">
        <f t="shared" si="30"/>
        <v>1789</v>
      </c>
      <c r="H48" s="58">
        <f t="shared" si="30"/>
        <v>56014.45</v>
      </c>
      <c r="I48" s="54">
        <f t="shared" si="30"/>
        <v>4989</v>
      </c>
      <c r="J48" s="59">
        <f t="shared" si="30"/>
        <v>156025.75</v>
      </c>
      <c r="K48" s="60">
        <f t="shared" si="30"/>
        <v>2680</v>
      </c>
      <c r="L48" s="61">
        <f t="shared" si="30"/>
        <v>84084.6</v>
      </c>
      <c r="M48" s="62">
        <f t="shared" si="30"/>
        <v>2318</v>
      </c>
      <c r="N48" s="56">
        <f t="shared" si="30"/>
        <v>73186.9</v>
      </c>
      <c r="O48" s="57">
        <f t="shared" si="30"/>
        <v>611</v>
      </c>
      <c r="P48" s="58">
        <f t="shared" si="30"/>
        <v>19215.85</v>
      </c>
      <c r="Q48" s="54">
        <f t="shared" si="30"/>
        <v>5609</v>
      </c>
      <c r="R48" s="150">
        <f t="shared" si="30"/>
        <v>176487.35</v>
      </c>
      <c r="S48" s="151"/>
      <c r="T48" s="56"/>
      <c r="U48" s="57"/>
      <c r="V48" s="58"/>
      <c r="W48" s="54">
        <f>SUM(W36:W47)</f>
        <v>505</v>
      </c>
      <c r="X48" s="65">
        <f>SUM(X36:X47)</f>
        <v>15965.65</v>
      </c>
      <c r="Z48" s="54"/>
      <c r="AA48" s="62" t="s">
        <v>25</v>
      </c>
      <c r="AB48" s="57">
        <f t="shared" ref="AB48:AI48" si="31">SUM(AB36:AB47)</f>
        <v>3</v>
      </c>
      <c r="AC48" s="56">
        <f t="shared" si="31"/>
        <v>125.4</v>
      </c>
      <c r="AD48" s="56">
        <f t="shared" si="31"/>
        <v>22</v>
      </c>
      <c r="AE48" s="56">
        <f t="shared" si="31"/>
        <v>852.15</v>
      </c>
      <c r="AF48" s="57">
        <f t="shared" si="31"/>
        <v>230</v>
      </c>
      <c r="AG48" s="58">
        <f t="shared" si="31"/>
        <v>9337.6</v>
      </c>
      <c r="AH48" s="54">
        <f t="shared" si="31"/>
        <v>255</v>
      </c>
      <c r="AI48" s="150">
        <f t="shared" si="31"/>
        <v>10315.15</v>
      </c>
    </row>
    <row r="49" customFormat="1" ht="49" customHeight="1" spans="1:29">
      <c r="A49" s="138" t="s">
        <v>208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</row>
    <row r="50" customFormat="1" ht="37" customHeight="1" spans="1:29">
      <c r="A50" s="4" t="s">
        <v>1</v>
      </c>
      <c r="B50" s="6" t="s">
        <v>2</v>
      </c>
      <c r="C50" s="4" t="s">
        <v>209</v>
      </c>
      <c r="D50" s="6"/>
      <c r="E50" s="6" t="s">
        <v>210</v>
      </c>
      <c r="F50" s="5"/>
      <c r="G50" s="6" t="s">
        <v>211</v>
      </c>
      <c r="H50" s="5"/>
      <c r="I50" s="10" t="s">
        <v>212</v>
      </c>
      <c r="J50" s="73"/>
      <c r="K50" s="6" t="s">
        <v>157</v>
      </c>
      <c r="L50" s="6"/>
      <c r="M50" s="6" t="s">
        <v>158</v>
      </c>
      <c r="N50" s="6"/>
      <c r="O50" s="6" t="s">
        <v>213</v>
      </c>
      <c r="P50" s="5"/>
      <c r="Q50" s="7" t="s">
        <v>159</v>
      </c>
      <c r="R50" s="69"/>
      <c r="AC50" s="2"/>
    </row>
    <row r="51" customFormat="1" ht="25" customHeight="1" spans="1:29">
      <c r="A51" s="18"/>
      <c r="B51" s="19"/>
      <c r="C51" s="18" t="s">
        <v>9</v>
      </c>
      <c r="D51" s="19" t="s">
        <v>10</v>
      </c>
      <c r="E51" s="19" t="s">
        <v>9</v>
      </c>
      <c r="F51" s="20" t="s">
        <v>10</v>
      </c>
      <c r="G51" s="19" t="s">
        <v>9</v>
      </c>
      <c r="H51" s="20" t="s">
        <v>10</v>
      </c>
      <c r="I51" s="21" t="s">
        <v>22</v>
      </c>
      <c r="J51" s="22" t="s">
        <v>23</v>
      </c>
      <c r="K51" s="19" t="s">
        <v>9</v>
      </c>
      <c r="L51" s="19" t="s">
        <v>10</v>
      </c>
      <c r="M51" s="19" t="s">
        <v>9</v>
      </c>
      <c r="N51" s="19" t="s">
        <v>10</v>
      </c>
      <c r="O51" s="19" t="s">
        <v>9</v>
      </c>
      <c r="P51" s="20" t="s">
        <v>10</v>
      </c>
      <c r="Q51" s="21" t="s">
        <v>22</v>
      </c>
      <c r="R51" s="28" t="s">
        <v>23</v>
      </c>
    </row>
    <row r="52" customFormat="1" ht="39" customHeight="1" spans="1:29">
      <c r="A52" s="36">
        <v>1</v>
      </c>
      <c r="B52" s="142">
        <v>45658</v>
      </c>
      <c r="C52" s="31">
        <v>0</v>
      </c>
      <c r="D52" s="32">
        <v>0</v>
      </c>
      <c r="E52" s="33">
        <v>0</v>
      </c>
      <c r="F52" s="32">
        <v>0</v>
      </c>
      <c r="G52" s="35">
        <v>0</v>
      </c>
      <c r="H52" s="34">
        <v>0</v>
      </c>
      <c r="I52" s="36">
        <f t="shared" ref="I52:I63" si="32">C52+E52+G52</f>
        <v>0</v>
      </c>
      <c r="J52" s="37">
        <f t="shared" ref="J52:J63" si="33">D52+F52+H52</f>
        <v>0</v>
      </c>
      <c r="K52" s="33">
        <v>0</v>
      </c>
      <c r="L52" s="32">
        <v>0</v>
      </c>
      <c r="M52" s="33">
        <v>98</v>
      </c>
      <c r="N52" s="32">
        <v>3183.8</v>
      </c>
      <c r="O52" s="35">
        <v>0</v>
      </c>
      <c r="P52" s="34">
        <v>0</v>
      </c>
      <c r="Q52" s="36">
        <f t="shared" ref="Q52:Q63" si="34">K52+M52+O52</f>
        <v>98</v>
      </c>
      <c r="R52" s="143">
        <f t="shared" ref="R52:R63" si="35">L52+N52+P52</f>
        <v>3183.8</v>
      </c>
    </row>
    <row r="53" customFormat="1" ht="30" customHeight="1" spans="1:29">
      <c r="A53" s="36">
        <v>2</v>
      </c>
      <c r="B53" s="142">
        <v>45689</v>
      </c>
      <c r="C53" s="31">
        <v>0</v>
      </c>
      <c r="D53" s="32">
        <v>0</v>
      </c>
      <c r="E53" s="33">
        <v>0</v>
      </c>
      <c r="F53" s="32">
        <v>0</v>
      </c>
      <c r="G53" s="35">
        <v>0</v>
      </c>
      <c r="H53" s="34">
        <v>0</v>
      </c>
      <c r="I53" s="36">
        <f t="shared" si="32"/>
        <v>0</v>
      </c>
      <c r="J53" s="37">
        <f t="shared" si="33"/>
        <v>0</v>
      </c>
      <c r="K53" s="33">
        <v>0</v>
      </c>
      <c r="L53" s="32">
        <v>0</v>
      </c>
      <c r="M53" s="33">
        <v>117</v>
      </c>
      <c r="N53" s="49">
        <v>3775.75</v>
      </c>
      <c r="O53" s="35">
        <v>0</v>
      </c>
      <c r="P53" s="34">
        <v>0</v>
      </c>
      <c r="Q53" s="36">
        <f t="shared" si="34"/>
        <v>117</v>
      </c>
      <c r="R53" s="143">
        <f t="shared" si="35"/>
        <v>3775.75</v>
      </c>
    </row>
    <row r="54" customFormat="1" ht="30" customHeight="1" spans="1:29">
      <c r="A54" s="36">
        <v>3</v>
      </c>
      <c r="B54" s="142">
        <v>45717</v>
      </c>
      <c r="C54" s="31">
        <v>0</v>
      </c>
      <c r="D54" s="32">
        <v>0</v>
      </c>
      <c r="E54" s="33">
        <v>6</v>
      </c>
      <c r="F54" s="49">
        <v>194.6</v>
      </c>
      <c r="G54" s="35">
        <v>0</v>
      </c>
      <c r="H54" s="34">
        <v>0</v>
      </c>
      <c r="I54" s="36">
        <f t="shared" si="32"/>
        <v>6</v>
      </c>
      <c r="J54" s="37">
        <f t="shared" si="33"/>
        <v>194.6</v>
      </c>
      <c r="K54" s="33">
        <v>6</v>
      </c>
      <c r="L54" s="49">
        <v>193.3</v>
      </c>
      <c r="M54" s="33">
        <v>110</v>
      </c>
      <c r="N54" s="32">
        <v>3530.25</v>
      </c>
      <c r="O54" s="35">
        <v>0</v>
      </c>
      <c r="P54" s="34">
        <v>0</v>
      </c>
      <c r="Q54" s="36">
        <f t="shared" si="34"/>
        <v>116</v>
      </c>
      <c r="R54" s="143">
        <f t="shared" si="35"/>
        <v>3723.55</v>
      </c>
    </row>
    <row r="55" customFormat="1" ht="30" customHeight="1" spans="1:29">
      <c r="A55" s="36">
        <v>4</v>
      </c>
      <c r="B55" s="142">
        <v>45748</v>
      </c>
      <c r="C55" s="31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37">
        <f t="shared" si="33"/>
        <v>0</v>
      </c>
      <c r="K55" s="33">
        <v>17</v>
      </c>
      <c r="L55" s="49">
        <v>547</v>
      </c>
      <c r="M55" s="33">
        <v>87</v>
      </c>
      <c r="N55" s="32">
        <v>2770.4</v>
      </c>
      <c r="O55" s="35">
        <v>0</v>
      </c>
      <c r="P55" s="34">
        <v>0</v>
      </c>
      <c r="Q55" s="36">
        <f t="shared" si="34"/>
        <v>104</v>
      </c>
      <c r="R55" s="143">
        <f t="shared" si="35"/>
        <v>3317.4</v>
      </c>
    </row>
    <row r="56" customFormat="1" ht="30" customHeight="1" spans="1:29">
      <c r="A56" s="36">
        <v>5</v>
      </c>
      <c r="B56" s="142">
        <v>45778</v>
      </c>
      <c r="C56" s="31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37">
        <f t="shared" si="33"/>
        <v>0</v>
      </c>
      <c r="K56" s="33">
        <v>0</v>
      </c>
      <c r="L56" s="32">
        <v>0</v>
      </c>
      <c r="M56" s="33">
        <v>71</v>
      </c>
      <c r="N56" s="32">
        <v>2282</v>
      </c>
      <c r="O56" s="35">
        <v>0</v>
      </c>
      <c r="P56" s="34">
        <v>0</v>
      </c>
      <c r="Q56" s="36">
        <f t="shared" si="34"/>
        <v>71</v>
      </c>
      <c r="R56" s="143">
        <f t="shared" si="35"/>
        <v>2282</v>
      </c>
    </row>
    <row r="57" customFormat="1" ht="30" customHeight="1" spans="1:29">
      <c r="A57" s="36">
        <v>6</v>
      </c>
      <c r="B57" s="142">
        <v>45809</v>
      </c>
      <c r="C57" s="31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37">
        <f t="shared" si="33"/>
        <v>0</v>
      </c>
      <c r="K57" s="33">
        <v>3</v>
      </c>
      <c r="L57" s="32">
        <v>98.45</v>
      </c>
      <c r="M57" s="33">
        <v>34</v>
      </c>
      <c r="N57" s="32">
        <v>1093.35</v>
      </c>
      <c r="O57" s="33">
        <v>28</v>
      </c>
      <c r="P57" s="34">
        <v>886.6</v>
      </c>
      <c r="Q57" s="36">
        <f t="shared" si="34"/>
        <v>65</v>
      </c>
      <c r="R57" s="143">
        <f t="shared" si="35"/>
        <v>2078.4</v>
      </c>
    </row>
    <row r="58" customFormat="1" ht="30" customHeight="1" spans="1:29">
      <c r="A58" s="36">
        <v>7</v>
      </c>
      <c r="B58" s="142">
        <v>45839</v>
      </c>
      <c r="C58" s="31">
        <v>0</v>
      </c>
      <c r="D58" s="32">
        <v>0</v>
      </c>
      <c r="E58" s="33">
        <v>0</v>
      </c>
      <c r="F58" s="32">
        <v>0</v>
      </c>
      <c r="G58" s="35">
        <v>0</v>
      </c>
      <c r="H58" s="34">
        <v>0</v>
      </c>
      <c r="I58" s="36">
        <f t="shared" si="32"/>
        <v>0</v>
      </c>
      <c r="J58" s="37">
        <f t="shared" si="33"/>
        <v>0</v>
      </c>
      <c r="K58" s="33">
        <v>0</v>
      </c>
      <c r="L58" s="32">
        <v>0</v>
      </c>
      <c r="M58" s="33">
        <v>2</v>
      </c>
      <c r="N58" s="32">
        <v>65.1</v>
      </c>
      <c r="O58" s="35">
        <v>55</v>
      </c>
      <c r="P58" s="34">
        <v>1764.65</v>
      </c>
      <c r="Q58" s="36">
        <f t="shared" si="34"/>
        <v>57</v>
      </c>
      <c r="R58" s="143">
        <f t="shared" si="35"/>
        <v>1829.75</v>
      </c>
    </row>
    <row r="59" customFormat="1" ht="30" customHeight="1" spans="1:29">
      <c r="A59" s="36">
        <v>8</v>
      </c>
      <c r="B59" s="142">
        <v>45870</v>
      </c>
      <c r="C59" s="31">
        <v>0</v>
      </c>
      <c r="D59" s="32">
        <v>0</v>
      </c>
      <c r="E59" s="33">
        <v>0</v>
      </c>
      <c r="F59" s="32">
        <v>0</v>
      </c>
      <c r="G59" s="35">
        <v>0</v>
      </c>
      <c r="H59" s="34">
        <v>0</v>
      </c>
      <c r="I59" s="36">
        <f t="shared" si="32"/>
        <v>0</v>
      </c>
      <c r="J59" s="37">
        <f t="shared" si="33"/>
        <v>0</v>
      </c>
      <c r="K59" s="33">
        <v>1</v>
      </c>
      <c r="L59" s="32">
        <v>30.6</v>
      </c>
      <c r="M59" s="33">
        <v>6</v>
      </c>
      <c r="N59" s="32">
        <v>187.35</v>
      </c>
      <c r="O59" s="35">
        <v>24</v>
      </c>
      <c r="P59" s="34">
        <v>774.7</v>
      </c>
      <c r="Q59" s="36">
        <f t="shared" si="34"/>
        <v>31</v>
      </c>
      <c r="R59" s="143">
        <f t="shared" si="35"/>
        <v>992.65</v>
      </c>
    </row>
    <row r="60" customFormat="1" ht="30" customHeight="1" spans="1:29">
      <c r="A60" s="36">
        <v>9</v>
      </c>
      <c r="B60" s="142">
        <v>45901</v>
      </c>
      <c r="C60" s="31">
        <v>0</v>
      </c>
      <c r="D60" s="32">
        <v>0</v>
      </c>
      <c r="E60" s="33">
        <v>0</v>
      </c>
      <c r="F60" s="32">
        <v>0</v>
      </c>
      <c r="G60" s="35">
        <v>0</v>
      </c>
      <c r="H60" s="34">
        <v>0</v>
      </c>
      <c r="I60" s="36">
        <f t="shared" si="32"/>
        <v>0</v>
      </c>
      <c r="J60" s="37">
        <f t="shared" si="33"/>
        <v>0</v>
      </c>
      <c r="K60" s="33">
        <v>0</v>
      </c>
      <c r="L60" s="32">
        <v>0</v>
      </c>
      <c r="M60" s="33">
        <v>19</v>
      </c>
      <c r="N60" s="32">
        <v>615.8</v>
      </c>
      <c r="O60" s="35">
        <v>24</v>
      </c>
      <c r="P60" s="34">
        <v>795.65</v>
      </c>
      <c r="Q60" s="36">
        <f t="shared" si="34"/>
        <v>43</v>
      </c>
      <c r="R60" s="143">
        <f t="shared" si="35"/>
        <v>1411.45</v>
      </c>
    </row>
    <row r="61" customFormat="1" ht="30" customHeight="1" spans="1:29">
      <c r="A61" s="36">
        <v>10</v>
      </c>
      <c r="B61" s="142">
        <v>45931</v>
      </c>
      <c r="C61" s="31">
        <v>0</v>
      </c>
      <c r="D61" s="32">
        <v>0</v>
      </c>
      <c r="E61" s="33">
        <v>0</v>
      </c>
      <c r="F61" s="32">
        <v>0</v>
      </c>
      <c r="G61" s="35">
        <v>0</v>
      </c>
      <c r="H61" s="34">
        <v>0</v>
      </c>
      <c r="I61" s="36">
        <f t="shared" si="32"/>
        <v>0</v>
      </c>
      <c r="J61" s="37">
        <f t="shared" si="33"/>
        <v>0</v>
      </c>
      <c r="K61" s="33">
        <v>0</v>
      </c>
      <c r="L61" s="32">
        <v>0</v>
      </c>
      <c r="M61" s="33">
        <v>14</v>
      </c>
      <c r="N61" s="32">
        <v>458.3</v>
      </c>
      <c r="O61" s="35">
        <v>9</v>
      </c>
      <c r="P61" s="34">
        <v>277.05</v>
      </c>
      <c r="Q61" s="36">
        <f t="shared" si="34"/>
        <v>23</v>
      </c>
      <c r="R61" s="143">
        <f t="shared" si="35"/>
        <v>735.35</v>
      </c>
    </row>
    <row r="62" customFormat="1" ht="30" customHeight="1" spans="1:29">
      <c r="A62" s="36">
        <v>11</v>
      </c>
      <c r="B62" s="142">
        <v>45962</v>
      </c>
      <c r="C62" s="31">
        <v>0</v>
      </c>
      <c r="D62" s="32">
        <v>0</v>
      </c>
      <c r="E62" s="33">
        <v>0</v>
      </c>
      <c r="F62" s="32">
        <v>0</v>
      </c>
      <c r="G62" s="35">
        <v>0</v>
      </c>
      <c r="H62" s="34">
        <v>0</v>
      </c>
      <c r="I62" s="36">
        <f t="shared" si="32"/>
        <v>0</v>
      </c>
      <c r="J62" s="37">
        <f t="shared" si="33"/>
        <v>0</v>
      </c>
      <c r="K62" s="33">
        <v>0</v>
      </c>
      <c r="L62" s="32">
        <v>0</v>
      </c>
      <c r="M62" s="33">
        <v>0</v>
      </c>
      <c r="N62" s="32">
        <v>0</v>
      </c>
      <c r="O62" s="35">
        <v>0</v>
      </c>
      <c r="P62" s="34">
        <v>0</v>
      </c>
      <c r="Q62" s="36">
        <f t="shared" si="34"/>
        <v>0</v>
      </c>
      <c r="R62" s="143">
        <f t="shared" si="35"/>
        <v>0</v>
      </c>
    </row>
    <row r="63" customFormat="1" ht="30" customHeight="1" spans="1:29">
      <c r="A63" s="36">
        <v>12</v>
      </c>
      <c r="B63" s="142">
        <v>45992</v>
      </c>
      <c r="C63" s="31"/>
      <c r="D63" s="32"/>
      <c r="E63" s="33"/>
      <c r="F63" s="32"/>
      <c r="G63" s="35"/>
      <c r="H63" s="34"/>
      <c r="I63" s="36">
        <f t="shared" si="32"/>
        <v>0</v>
      </c>
      <c r="J63" s="37">
        <f t="shared" si="33"/>
        <v>0</v>
      </c>
      <c r="K63" s="33"/>
      <c r="L63" s="32"/>
      <c r="M63" s="33"/>
      <c r="N63" s="32"/>
      <c r="O63" s="35"/>
      <c r="P63" s="34"/>
      <c r="Q63" s="36">
        <f t="shared" si="34"/>
        <v>0</v>
      </c>
      <c r="R63" s="143">
        <f t="shared" si="35"/>
        <v>0</v>
      </c>
    </row>
    <row r="64" customFormat="1" ht="30" customHeight="1" spans="1:29">
      <c r="A64" s="54"/>
      <c r="B64" s="62" t="s">
        <v>25</v>
      </c>
      <c r="C64" s="54">
        <f t="shared" ref="C64:R64" si="36">SUM(C52:C63)</f>
        <v>0</v>
      </c>
      <c r="D64" s="56">
        <f t="shared" si="36"/>
        <v>0</v>
      </c>
      <c r="E64" s="57">
        <f t="shared" si="36"/>
        <v>6</v>
      </c>
      <c r="F64" s="56">
        <f t="shared" si="36"/>
        <v>194.6</v>
      </c>
      <c r="G64" s="57">
        <f t="shared" si="36"/>
        <v>0</v>
      </c>
      <c r="H64" s="58">
        <f t="shared" si="36"/>
        <v>0</v>
      </c>
      <c r="I64" s="54">
        <f t="shared" si="36"/>
        <v>6</v>
      </c>
      <c r="J64" s="59">
        <f t="shared" si="36"/>
        <v>194.6</v>
      </c>
      <c r="K64" s="57">
        <f t="shared" si="36"/>
        <v>27</v>
      </c>
      <c r="L64" s="56">
        <f t="shared" si="36"/>
        <v>869.35</v>
      </c>
      <c r="M64" s="56">
        <f t="shared" si="36"/>
        <v>558</v>
      </c>
      <c r="N64" s="56">
        <f t="shared" si="36"/>
        <v>17962.1</v>
      </c>
      <c r="O64" s="57">
        <f t="shared" si="36"/>
        <v>140</v>
      </c>
      <c r="P64" s="58">
        <f t="shared" si="36"/>
        <v>4498.65</v>
      </c>
      <c r="Q64" s="54">
        <f t="shared" si="36"/>
        <v>725</v>
      </c>
      <c r="R64" s="150">
        <f t="shared" si="36"/>
        <v>23330.1</v>
      </c>
    </row>
    <row r="65" customFormat="1" ht="44" customHeight="1" spans="1:24">
      <c r="A65" s="138" t="s">
        <v>214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</row>
    <row r="66" customFormat="1" ht="30" customHeight="1" spans="1:24">
      <c r="A66" s="4" t="s">
        <v>1</v>
      </c>
      <c r="B66" s="6" t="s">
        <v>2</v>
      </c>
      <c r="C66" s="4" t="s">
        <v>215</v>
      </c>
      <c r="D66" s="6"/>
      <c r="E66" s="6" t="s">
        <v>216</v>
      </c>
      <c r="F66" s="5"/>
      <c r="G66" s="6" t="s">
        <v>217</v>
      </c>
      <c r="H66" s="5"/>
      <c r="I66" s="10" t="s">
        <v>218</v>
      </c>
      <c r="J66" s="73"/>
      <c r="K66" s="4" t="s">
        <v>219</v>
      </c>
      <c r="L66" s="6"/>
      <c r="M66" s="6" t="s">
        <v>220</v>
      </c>
      <c r="N66" s="5"/>
      <c r="O66" s="6" t="s">
        <v>221</v>
      </c>
      <c r="P66" s="5"/>
      <c r="Q66" s="10" t="s">
        <v>222</v>
      </c>
      <c r="R66" s="73"/>
      <c r="S66" s="4" t="s">
        <v>223</v>
      </c>
      <c r="T66" s="6"/>
      <c r="U66" s="6" t="s">
        <v>224</v>
      </c>
      <c r="V66" s="139"/>
      <c r="W66" s="10" t="s">
        <v>225</v>
      </c>
      <c r="X66" s="15"/>
    </row>
    <row r="67" customFormat="1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40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142">
        <v>45658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7">C68+E68+G68</f>
        <v>0</v>
      </c>
      <c r="J68" s="143">
        <f t="shared" ref="J68:J79" si="38">D68+F68+H68</f>
        <v>0</v>
      </c>
      <c r="K68" s="31">
        <v>0</v>
      </c>
      <c r="L68" s="32">
        <v>0</v>
      </c>
      <c r="M68" s="33">
        <v>0</v>
      </c>
      <c r="N68" s="32">
        <v>0</v>
      </c>
      <c r="O68" s="35">
        <v>0</v>
      </c>
      <c r="P68" s="34">
        <v>0</v>
      </c>
      <c r="Q68" s="36">
        <f t="shared" ref="Q68:Q79" si="39">K68+M68+O68</f>
        <v>0</v>
      </c>
      <c r="R68" s="37">
        <f t="shared" ref="R68:R79" si="40">L68+N68+P68</f>
        <v>0</v>
      </c>
      <c r="S68" s="42">
        <v>0</v>
      </c>
      <c r="T68" s="43">
        <v>0</v>
      </c>
      <c r="U68" s="39">
        <v>0</v>
      </c>
      <c r="V68" s="40">
        <v>0</v>
      </c>
      <c r="W68" s="42">
        <f t="shared" ref="W68:W79" si="41">S68+U68</f>
        <v>0</v>
      </c>
      <c r="X68" s="46">
        <f t="shared" ref="X68:X79" si="42">T68+V68</f>
        <v>0</v>
      </c>
    </row>
    <row r="69" ht="30" customHeight="1" spans="1:24">
      <c r="A69" s="36">
        <v>2</v>
      </c>
      <c r="B69" s="142">
        <v>45689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7"/>
        <v>0</v>
      </c>
      <c r="J69" s="143">
        <f t="shared" si="38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39"/>
        <v>0</v>
      </c>
      <c r="R69" s="37">
        <f t="shared" si="40"/>
        <v>0</v>
      </c>
      <c r="S69" s="42">
        <v>0</v>
      </c>
      <c r="T69" s="43">
        <v>0</v>
      </c>
      <c r="U69" s="39">
        <v>0</v>
      </c>
      <c r="V69" s="40">
        <v>0</v>
      </c>
      <c r="W69" s="42">
        <f t="shared" si="41"/>
        <v>0</v>
      </c>
      <c r="X69" s="46">
        <f t="shared" si="42"/>
        <v>0</v>
      </c>
    </row>
    <row r="70" ht="30" customHeight="1" spans="1:24">
      <c r="A70" s="36">
        <v>3</v>
      </c>
      <c r="B70" s="142">
        <v>45717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7"/>
        <v>0</v>
      </c>
      <c r="J70" s="143">
        <f t="shared" si="38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39"/>
        <v>0</v>
      </c>
      <c r="R70" s="37">
        <f t="shared" si="40"/>
        <v>0</v>
      </c>
      <c r="S70" s="42">
        <v>0</v>
      </c>
      <c r="T70" s="43">
        <v>0</v>
      </c>
      <c r="U70" s="39">
        <v>0</v>
      </c>
      <c r="V70" s="40">
        <v>0</v>
      </c>
      <c r="W70" s="42">
        <f t="shared" si="41"/>
        <v>0</v>
      </c>
      <c r="X70" s="46">
        <f t="shared" si="42"/>
        <v>0</v>
      </c>
    </row>
    <row r="71" ht="30" customHeight="1" spans="1:24">
      <c r="A71" s="36">
        <v>4</v>
      </c>
      <c r="B71" s="142">
        <v>45748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7"/>
        <v>0</v>
      </c>
      <c r="J71" s="143">
        <f t="shared" si="38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39"/>
        <v>0</v>
      </c>
      <c r="R71" s="37">
        <f t="shared" si="40"/>
        <v>0</v>
      </c>
      <c r="S71" s="42">
        <v>0</v>
      </c>
      <c r="T71" s="43">
        <v>0</v>
      </c>
      <c r="U71" s="39">
        <v>0</v>
      </c>
      <c r="V71" s="40">
        <v>0</v>
      </c>
      <c r="W71" s="42">
        <f t="shared" si="41"/>
        <v>0</v>
      </c>
      <c r="X71" s="46">
        <f t="shared" si="42"/>
        <v>0</v>
      </c>
    </row>
    <row r="72" ht="30" customHeight="1" spans="1:24">
      <c r="A72" s="36">
        <v>5</v>
      </c>
      <c r="B72" s="142">
        <v>45778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7"/>
        <v>0</v>
      </c>
      <c r="J72" s="143">
        <f t="shared" si="38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39"/>
        <v>0</v>
      </c>
      <c r="R72" s="37">
        <f t="shared" si="40"/>
        <v>0</v>
      </c>
      <c r="S72" s="42">
        <v>0</v>
      </c>
      <c r="T72" s="43">
        <v>0</v>
      </c>
      <c r="U72" s="39">
        <v>0</v>
      </c>
      <c r="V72" s="40">
        <v>0</v>
      </c>
      <c r="W72" s="42">
        <f t="shared" si="41"/>
        <v>0</v>
      </c>
      <c r="X72" s="46">
        <f t="shared" si="42"/>
        <v>0</v>
      </c>
    </row>
    <row r="73" ht="30" customHeight="1" spans="1:24">
      <c r="A73" s="36">
        <v>6</v>
      </c>
      <c r="B73" s="142">
        <v>45809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7"/>
        <v>0</v>
      </c>
      <c r="J73" s="143">
        <f t="shared" si="38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39"/>
        <v>0</v>
      </c>
      <c r="R73" s="37">
        <f t="shared" si="40"/>
        <v>0</v>
      </c>
      <c r="S73" s="42">
        <v>0</v>
      </c>
      <c r="T73" s="43">
        <v>0</v>
      </c>
      <c r="U73" s="39">
        <v>0</v>
      </c>
      <c r="V73" s="40">
        <v>0</v>
      </c>
      <c r="W73" s="42">
        <f t="shared" si="41"/>
        <v>0</v>
      </c>
      <c r="X73" s="46">
        <f t="shared" si="42"/>
        <v>0</v>
      </c>
    </row>
    <row r="74" ht="30" customHeight="1" spans="1:24">
      <c r="A74" s="36">
        <v>7</v>
      </c>
      <c r="B74" s="142">
        <v>45839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7"/>
        <v>0</v>
      </c>
      <c r="J74" s="143">
        <f t="shared" si="38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9</v>
      </c>
      <c r="P74" s="34">
        <v>282.7</v>
      </c>
      <c r="Q74" s="36">
        <f t="shared" si="39"/>
        <v>9</v>
      </c>
      <c r="R74" s="37">
        <f t="shared" si="40"/>
        <v>282.7</v>
      </c>
      <c r="S74" s="152">
        <v>0</v>
      </c>
      <c r="T74" s="149">
        <v>0</v>
      </c>
      <c r="U74" s="39">
        <v>0</v>
      </c>
      <c r="V74" s="40">
        <v>0</v>
      </c>
      <c r="W74" s="42">
        <f t="shared" si="41"/>
        <v>0</v>
      </c>
      <c r="X74" s="46">
        <f t="shared" si="42"/>
        <v>0</v>
      </c>
    </row>
    <row r="75" ht="30" customHeight="1" spans="1:24">
      <c r="A75" s="36">
        <v>8</v>
      </c>
      <c r="B75" s="142">
        <v>45870</v>
      </c>
      <c r="C75" s="33">
        <v>0</v>
      </c>
      <c r="D75" s="32">
        <v>0</v>
      </c>
      <c r="E75" s="33">
        <v>0</v>
      </c>
      <c r="F75" s="32">
        <v>0</v>
      </c>
      <c r="G75" s="35">
        <v>35</v>
      </c>
      <c r="H75" s="34">
        <v>1222.6</v>
      </c>
      <c r="I75" s="36">
        <f t="shared" si="37"/>
        <v>35</v>
      </c>
      <c r="J75" s="143">
        <f t="shared" si="38"/>
        <v>1222.6</v>
      </c>
      <c r="K75" s="31">
        <v>3</v>
      </c>
      <c r="L75" s="32">
        <v>103.95</v>
      </c>
      <c r="M75" s="33">
        <v>5</v>
      </c>
      <c r="N75" s="32">
        <v>166.3</v>
      </c>
      <c r="O75" s="35">
        <v>121</v>
      </c>
      <c r="P75" s="34">
        <v>4201.6</v>
      </c>
      <c r="Q75" s="36">
        <f t="shared" si="39"/>
        <v>129</v>
      </c>
      <c r="R75" s="37">
        <f t="shared" si="40"/>
        <v>4471.85</v>
      </c>
      <c r="S75" s="146">
        <v>3</v>
      </c>
      <c r="T75" s="144">
        <v>91.7</v>
      </c>
      <c r="U75" s="44">
        <v>22</v>
      </c>
      <c r="V75" s="147">
        <v>691.85</v>
      </c>
      <c r="W75" s="42">
        <f t="shared" si="41"/>
        <v>25</v>
      </c>
      <c r="X75" s="46">
        <f t="shared" si="42"/>
        <v>783.55</v>
      </c>
    </row>
    <row r="76" ht="30" customHeight="1" spans="1:24">
      <c r="A76" s="36">
        <v>9</v>
      </c>
      <c r="B76" s="142">
        <v>45901</v>
      </c>
      <c r="C76" s="33">
        <v>0</v>
      </c>
      <c r="D76" s="32">
        <v>0</v>
      </c>
      <c r="E76" s="33">
        <v>9</v>
      </c>
      <c r="F76" s="32">
        <v>298.6</v>
      </c>
      <c r="G76" s="35">
        <v>9</v>
      </c>
      <c r="H76" s="34">
        <v>302.2</v>
      </c>
      <c r="I76" s="36">
        <f t="shared" si="37"/>
        <v>18</v>
      </c>
      <c r="J76" s="143">
        <f t="shared" si="38"/>
        <v>600.8</v>
      </c>
      <c r="K76" s="31">
        <v>2</v>
      </c>
      <c r="L76" s="32">
        <v>70.4</v>
      </c>
      <c r="M76" s="33">
        <v>32</v>
      </c>
      <c r="N76" s="32">
        <v>1099.6</v>
      </c>
      <c r="O76" s="35">
        <v>15</v>
      </c>
      <c r="P76" s="34">
        <v>521.5</v>
      </c>
      <c r="Q76" s="36">
        <f t="shared" si="39"/>
        <v>49</v>
      </c>
      <c r="R76" s="37">
        <f t="shared" si="40"/>
        <v>1691.5</v>
      </c>
      <c r="S76" s="146">
        <v>10</v>
      </c>
      <c r="T76" s="144">
        <v>311.55</v>
      </c>
      <c r="U76" s="44">
        <v>3</v>
      </c>
      <c r="V76" s="147">
        <v>94.3</v>
      </c>
      <c r="W76" s="42">
        <f t="shared" si="41"/>
        <v>13</v>
      </c>
      <c r="X76" s="46">
        <f t="shared" si="42"/>
        <v>405.85</v>
      </c>
    </row>
    <row r="77" ht="30" customHeight="1" spans="1:24">
      <c r="A77" s="36">
        <v>10</v>
      </c>
      <c r="B77" s="142">
        <v>45931</v>
      </c>
      <c r="C77" s="33">
        <v>6</v>
      </c>
      <c r="D77" s="32">
        <v>211.5</v>
      </c>
      <c r="E77" s="33">
        <v>5</v>
      </c>
      <c r="F77" s="32">
        <v>171.75</v>
      </c>
      <c r="G77" s="35">
        <v>5</v>
      </c>
      <c r="H77" s="34">
        <v>202</v>
      </c>
      <c r="I77" s="36">
        <f t="shared" si="37"/>
        <v>16</v>
      </c>
      <c r="J77" s="143">
        <f t="shared" si="38"/>
        <v>585.25</v>
      </c>
      <c r="K77" s="31">
        <v>0</v>
      </c>
      <c r="L77" s="32">
        <v>0</v>
      </c>
      <c r="M77" s="33">
        <v>27</v>
      </c>
      <c r="N77" s="32">
        <v>1043.5</v>
      </c>
      <c r="O77" s="35">
        <v>17</v>
      </c>
      <c r="P77" s="34">
        <v>617.8</v>
      </c>
      <c r="Q77" s="36">
        <f t="shared" si="39"/>
        <v>44</v>
      </c>
      <c r="R77" s="37">
        <f t="shared" si="40"/>
        <v>1661.3</v>
      </c>
      <c r="S77" s="146">
        <v>5</v>
      </c>
      <c r="T77" s="144">
        <v>159.75</v>
      </c>
      <c r="U77" s="44">
        <v>7</v>
      </c>
      <c r="V77" s="147">
        <v>219.95</v>
      </c>
      <c r="W77" s="42">
        <f t="shared" si="41"/>
        <v>12</v>
      </c>
      <c r="X77" s="46">
        <f t="shared" si="42"/>
        <v>379.7</v>
      </c>
    </row>
    <row r="78" ht="30" customHeight="1" spans="1:24">
      <c r="A78" s="36">
        <v>11</v>
      </c>
      <c r="B78" s="142">
        <v>45962</v>
      </c>
      <c r="C78" s="33">
        <v>5</v>
      </c>
      <c r="D78" s="32">
        <v>177.75</v>
      </c>
      <c r="E78" s="33">
        <v>8</v>
      </c>
      <c r="F78" s="32">
        <v>281.25</v>
      </c>
      <c r="G78" s="35">
        <v>0</v>
      </c>
      <c r="H78" s="34">
        <v>0</v>
      </c>
      <c r="I78" s="36">
        <f t="shared" si="37"/>
        <v>13</v>
      </c>
      <c r="J78" s="143">
        <f t="shared" si="38"/>
        <v>459</v>
      </c>
      <c r="K78" s="31">
        <v>4</v>
      </c>
      <c r="L78" s="32">
        <v>167.5</v>
      </c>
      <c r="M78" s="33">
        <v>33</v>
      </c>
      <c r="N78" s="32">
        <v>1319.4</v>
      </c>
      <c r="O78" s="35">
        <v>0</v>
      </c>
      <c r="P78" s="34">
        <v>0</v>
      </c>
      <c r="Q78" s="36">
        <f t="shared" si="39"/>
        <v>37</v>
      </c>
      <c r="R78" s="37">
        <f t="shared" si="40"/>
        <v>1486.9</v>
      </c>
      <c r="S78" s="152">
        <v>0</v>
      </c>
      <c r="T78" s="149">
        <v>0</v>
      </c>
      <c r="U78" s="39">
        <v>0</v>
      </c>
      <c r="V78" s="40">
        <v>0</v>
      </c>
      <c r="W78" s="42">
        <f t="shared" si="41"/>
        <v>0</v>
      </c>
      <c r="X78" s="46">
        <f t="shared" si="42"/>
        <v>0</v>
      </c>
    </row>
    <row r="79" ht="30" customHeight="1" spans="1:24">
      <c r="A79" s="36">
        <v>12</v>
      </c>
      <c r="B79" s="142">
        <v>45992</v>
      </c>
      <c r="C79" s="33"/>
      <c r="D79" s="32"/>
      <c r="E79" s="33"/>
      <c r="F79" s="32"/>
      <c r="G79" s="35"/>
      <c r="H79" s="34"/>
      <c r="I79" s="36">
        <f t="shared" si="37"/>
        <v>0</v>
      </c>
      <c r="J79" s="143">
        <f t="shared" si="38"/>
        <v>0</v>
      </c>
      <c r="K79" s="31"/>
      <c r="L79" s="32"/>
      <c r="M79" s="33"/>
      <c r="N79" s="32"/>
      <c r="O79" s="35"/>
      <c r="P79" s="34"/>
      <c r="Q79" s="36">
        <f t="shared" si="39"/>
        <v>0</v>
      </c>
      <c r="R79" s="37">
        <f t="shared" si="40"/>
        <v>0</v>
      </c>
      <c r="S79" s="152"/>
      <c r="T79" s="149"/>
      <c r="U79" s="39"/>
      <c r="V79" s="40"/>
      <c r="W79" s="42">
        <f t="shared" si="41"/>
        <v>0</v>
      </c>
      <c r="X79" s="46">
        <f t="shared" si="42"/>
        <v>0</v>
      </c>
    </row>
    <row r="80" ht="30" customHeight="1" spans="1:24">
      <c r="A80" s="54"/>
      <c r="B80" s="62" t="s">
        <v>25</v>
      </c>
      <c r="C80" s="57">
        <f t="shared" ref="C80:X80" si="43">SUM(C68:C79)</f>
        <v>11</v>
      </c>
      <c r="D80" s="56">
        <f t="shared" si="43"/>
        <v>389.25</v>
      </c>
      <c r="E80" s="56">
        <f t="shared" si="43"/>
        <v>22</v>
      </c>
      <c r="F80" s="56">
        <f t="shared" si="43"/>
        <v>751.6</v>
      </c>
      <c r="G80" s="57">
        <f t="shared" si="43"/>
        <v>49</v>
      </c>
      <c r="H80" s="58">
        <f t="shared" si="43"/>
        <v>1726.8</v>
      </c>
      <c r="I80" s="54">
        <f t="shared" si="43"/>
        <v>82</v>
      </c>
      <c r="J80" s="150">
        <f t="shared" si="43"/>
        <v>2867.65</v>
      </c>
      <c r="K80" s="54">
        <f t="shared" si="43"/>
        <v>9</v>
      </c>
      <c r="L80" s="56">
        <f t="shared" si="43"/>
        <v>341.85</v>
      </c>
      <c r="M80" s="57">
        <f t="shared" si="43"/>
        <v>97</v>
      </c>
      <c r="N80" s="56">
        <f t="shared" si="43"/>
        <v>3628.8</v>
      </c>
      <c r="O80" s="57">
        <f t="shared" si="43"/>
        <v>162</v>
      </c>
      <c r="P80" s="58">
        <f t="shared" si="43"/>
        <v>5623.6</v>
      </c>
      <c r="Q80" s="54">
        <f t="shared" si="43"/>
        <v>268</v>
      </c>
      <c r="R80" s="59">
        <f t="shared" si="43"/>
        <v>9594.25</v>
      </c>
      <c r="S80" s="153">
        <f t="shared" si="43"/>
        <v>18</v>
      </c>
      <c r="T80" s="56">
        <f t="shared" si="43"/>
        <v>563</v>
      </c>
      <c r="U80" s="57">
        <f t="shared" si="43"/>
        <v>32</v>
      </c>
      <c r="V80" s="58">
        <f t="shared" si="43"/>
        <v>1006.1</v>
      </c>
      <c r="W80" s="54">
        <f t="shared" si="43"/>
        <v>50</v>
      </c>
      <c r="X80" s="65">
        <f t="shared" si="43"/>
        <v>1569.1</v>
      </c>
    </row>
    <row r="81" ht="44" customHeight="1" spans="1:24">
      <c r="A81" s="138" t="s">
        <v>226</v>
      </c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</row>
    <row r="82" ht="30" customHeight="1" spans="1:24">
      <c r="A82" s="4" t="s">
        <v>1</v>
      </c>
      <c r="B82" s="6" t="s">
        <v>2</v>
      </c>
      <c r="C82" s="4" t="s">
        <v>227</v>
      </c>
      <c r="D82" s="6"/>
      <c r="E82" s="6" t="s">
        <v>228</v>
      </c>
      <c r="F82" s="5"/>
      <c r="G82" s="6" t="s">
        <v>229</v>
      </c>
      <c r="H82" s="5"/>
      <c r="I82" s="10" t="s">
        <v>230</v>
      </c>
      <c r="J82" s="73"/>
      <c r="K82" s="4" t="s">
        <v>231</v>
      </c>
      <c r="L82" s="6"/>
      <c r="M82" s="6" t="s">
        <v>232</v>
      </c>
      <c r="N82" s="5"/>
      <c r="O82" s="6" t="s">
        <v>233</v>
      </c>
      <c r="P82" s="5"/>
      <c r="Q82" s="10" t="s">
        <v>234</v>
      </c>
      <c r="R82" s="73"/>
      <c r="S82" s="4" t="s">
        <v>235</v>
      </c>
      <c r="T82" s="6"/>
      <c r="U82" s="6" t="s">
        <v>236</v>
      </c>
      <c r="V82" s="139"/>
      <c r="W82" s="10" t="s">
        <v>237</v>
      </c>
      <c r="X82" s="15"/>
    </row>
    <row r="83" ht="30" customHeight="1" spans="1:24">
      <c r="A83" s="18"/>
      <c r="B83" s="19"/>
      <c r="C83" s="19" t="s">
        <v>9</v>
      </c>
      <c r="D83" s="19" t="s">
        <v>10</v>
      </c>
      <c r="E83" s="19" t="s">
        <v>9</v>
      </c>
      <c r="F83" s="19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  <c r="S83" s="18" t="s">
        <v>9</v>
      </c>
      <c r="T83" s="19" t="s">
        <v>10</v>
      </c>
      <c r="U83" s="19" t="s">
        <v>9</v>
      </c>
      <c r="V83" s="140" t="s">
        <v>10</v>
      </c>
      <c r="W83" s="21" t="s">
        <v>9</v>
      </c>
      <c r="X83" s="28" t="s">
        <v>10</v>
      </c>
    </row>
    <row r="84" ht="30" customHeight="1" spans="1:24">
      <c r="A84" s="36">
        <v>1</v>
      </c>
      <c r="B84" s="142">
        <v>45658</v>
      </c>
      <c r="C84" s="33">
        <v>0</v>
      </c>
      <c r="D84" s="32">
        <v>0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4">C84+E84+G84</f>
        <v>0</v>
      </c>
      <c r="J84" s="143">
        <f t="shared" ref="J84:J95" si="45">D84+F84+H84</f>
        <v>0</v>
      </c>
      <c r="K84" s="31">
        <v>0</v>
      </c>
      <c r="L84" s="32">
        <v>0</v>
      </c>
      <c r="M84" s="33">
        <v>0</v>
      </c>
      <c r="N84" s="32">
        <v>0</v>
      </c>
      <c r="O84" s="35">
        <v>0</v>
      </c>
      <c r="P84" s="34">
        <v>0</v>
      </c>
      <c r="Q84" s="36">
        <f t="shared" ref="Q84:Q95" si="46">K84+M84+O84</f>
        <v>0</v>
      </c>
      <c r="R84" s="37">
        <f t="shared" ref="R84:R95" si="47">L84+N84+P84</f>
        <v>0</v>
      </c>
      <c r="S84" s="42">
        <v>0</v>
      </c>
      <c r="T84" s="43">
        <v>0</v>
      </c>
      <c r="U84" s="42">
        <v>0</v>
      </c>
      <c r="V84" s="43">
        <v>0</v>
      </c>
      <c r="W84" s="42">
        <f>S84+U84</f>
        <v>0</v>
      </c>
      <c r="X84" s="46">
        <f t="shared" ref="X84:X95" si="48">T84+V84</f>
        <v>0</v>
      </c>
    </row>
    <row r="85" ht="30" customHeight="1" spans="1:24">
      <c r="A85" s="36">
        <v>2</v>
      </c>
      <c r="B85" s="142">
        <v>45689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4"/>
        <v>0</v>
      </c>
      <c r="J85" s="143">
        <f t="shared" si="45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6"/>
        <v>0</v>
      </c>
      <c r="R85" s="37">
        <f t="shared" si="47"/>
        <v>0</v>
      </c>
      <c r="S85" s="42">
        <v>0</v>
      </c>
      <c r="T85" s="43">
        <v>0</v>
      </c>
      <c r="U85" s="42">
        <v>0</v>
      </c>
      <c r="V85" s="43">
        <v>0</v>
      </c>
      <c r="W85" s="42">
        <f t="shared" ref="W84:W95" si="49">S85+U85</f>
        <v>0</v>
      </c>
      <c r="X85" s="46">
        <f t="shared" si="48"/>
        <v>0</v>
      </c>
    </row>
    <row r="86" ht="30" customHeight="1" spans="1:24">
      <c r="A86" s="36">
        <v>3</v>
      </c>
      <c r="B86" s="142">
        <v>45717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4"/>
        <v>0</v>
      </c>
      <c r="J86" s="143">
        <f t="shared" si="45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6"/>
        <v>0</v>
      </c>
      <c r="R86" s="37">
        <f t="shared" si="47"/>
        <v>0</v>
      </c>
      <c r="S86" s="42">
        <v>0</v>
      </c>
      <c r="T86" s="43">
        <v>0</v>
      </c>
      <c r="U86" s="42">
        <v>0</v>
      </c>
      <c r="V86" s="43">
        <v>0</v>
      </c>
      <c r="W86" s="42">
        <f t="shared" si="49"/>
        <v>0</v>
      </c>
      <c r="X86" s="46">
        <f t="shared" si="48"/>
        <v>0</v>
      </c>
    </row>
    <row r="87" ht="30" customHeight="1" spans="1:24">
      <c r="A87" s="36">
        <v>4</v>
      </c>
      <c r="B87" s="142">
        <v>45748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4"/>
        <v>0</v>
      </c>
      <c r="J87" s="143">
        <f t="shared" si="45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6"/>
        <v>0</v>
      </c>
      <c r="R87" s="37">
        <f t="shared" si="47"/>
        <v>0</v>
      </c>
      <c r="S87" s="42">
        <v>0</v>
      </c>
      <c r="T87" s="43">
        <v>0</v>
      </c>
      <c r="U87" s="42">
        <v>0</v>
      </c>
      <c r="V87" s="43">
        <v>0</v>
      </c>
      <c r="W87" s="42">
        <f t="shared" si="49"/>
        <v>0</v>
      </c>
      <c r="X87" s="46">
        <f t="shared" si="48"/>
        <v>0</v>
      </c>
    </row>
    <row r="88" ht="30" customHeight="1" spans="1:24">
      <c r="A88" s="36">
        <v>5</v>
      </c>
      <c r="B88" s="142">
        <v>45778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4"/>
        <v>0</v>
      </c>
      <c r="J88" s="143">
        <f t="shared" si="45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6"/>
        <v>0</v>
      </c>
      <c r="R88" s="37">
        <f t="shared" si="47"/>
        <v>0</v>
      </c>
      <c r="S88" s="42">
        <v>0</v>
      </c>
      <c r="T88" s="43">
        <v>0</v>
      </c>
      <c r="U88" s="42">
        <v>0</v>
      </c>
      <c r="V88" s="43">
        <v>0</v>
      </c>
      <c r="W88" s="42">
        <f t="shared" si="49"/>
        <v>0</v>
      </c>
      <c r="X88" s="46">
        <f t="shared" si="48"/>
        <v>0</v>
      </c>
    </row>
    <row r="89" ht="30" customHeight="1" spans="1:24">
      <c r="A89" s="36">
        <v>6</v>
      </c>
      <c r="B89" s="142">
        <v>45809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4"/>
        <v>0</v>
      </c>
      <c r="J89" s="143">
        <f t="shared" si="45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6"/>
        <v>0</v>
      </c>
      <c r="R89" s="37">
        <f t="shared" si="47"/>
        <v>0</v>
      </c>
      <c r="S89" s="42">
        <v>0</v>
      </c>
      <c r="T89" s="43">
        <v>0</v>
      </c>
      <c r="U89" s="42">
        <v>0</v>
      </c>
      <c r="V89" s="43">
        <v>0</v>
      </c>
      <c r="W89" s="42">
        <f t="shared" si="49"/>
        <v>0</v>
      </c>
      <c r="X89" s="46">
        <f t="shared" si="48"/>
        <v>0</v>
      </c>
    </row>
    <row r="90" ht="30" customHeight="1" spans="1:24">
      <c r="A90" s="36">
        <v>7</v>
      </c>
      <c r="B90" s="142">
        <v>45839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4"/>
        <v>0</v>
      </c>
      <c r="J90" s="143">
        <f t="shared" si="45"/>
        <v>0</v>
      </c>
      <c r="K90" s="31">
        <v>0</v>
      </c>
      <c r="L90" s="32">
        <v>0</v>
      </c>
      <c r="M90" s="33">
        <v>6</v>
      </c>
      <c r="N90" s="32">
        <v>188.5</v>
      </c>
      <c r="O90" s="35">
        <v>55</v>
      </c>
      <c r="P90" s="34">
        <v>1729.5</v>
      </c>
      <c r="Q90" s="36">
        <f t="shared" si="46"/>
        <v>61</v>
      </c>
      <c r="R90" s="37">
        <f t="shared" si="47"/>
        <v>1918</v>
      </c>
      <c r="S90" s="42">
        <v>0</v>
      </c>
      <c r="T90" s="43">
        <v>0</v>
      </c>
      <c r="U90" s="42">
        <v>0</v>
      </c>
      <c r="V90" s="43">
        <v>0</v>
      </c>
      <c r="W90" s="42">
        <f t="shared" si="49"/>
        <v>0</v>
      </c>
      <c r="X90" s="46">
        <f t="shared" si="48"/>
        <v>0</v>
      </c>
    </row>
    <row r="91" ht="30" customHeight="1" spans="1:24">
      <c r="A91" s="36">
        <v>8</v>
      </c>
      <c r="B91" s="142">
        <v>45870</v>
      </c>
      <c r="C91" s="33">
        <v>0</v>
      </c>
      <c r="D91" s="32">
        <v>0</v>
      </c>
      <c r="E91" s="33">
        <v>0</v>
      </c>
      <c r="F91" s="32">
        <v>0</v>
      </c>
      <c r="G91" s="35">
        <v>0</v>
      </c>
      <c r="H91" s="34">
        <v>0</v>
      </c>
      <c r="I91" s="36">
        <f t="shared" si="44"/>
        <v>0</v>
      </c>
      <c r="J91" s="143">
        <f t="shared" si="45"/>
        <v>0</v>
      </c>
      <c r="K91" s="31">
        <v>0</v>
      </c>
      <c r="L91" s="32">
        <v>0</v>
      </c>
      <c r="M91" s="33">
        <v>16</v>
      </c>
      <c r="N91" s="32">
        <v>500.5</v>
      </c>
      <c r="O91" s="35">
        <v>172</v>
      </c>
      <c r="P91" s="34">
        <v>5492.55</v>
      </c>
      <c r="Q91" s="36">
        <f t="shared" si="46"/>
        <v>188</v>
      </c>
      <c r="R91" s="37">
        <f t="shared" si="47"/>
        <v>5993.05</v>
      </c>
      <c r="S91" s="42">
        <v>0</v>
      </c>
      <c r="T91" s="43">
        <v>0</v>
      </c>
      <c r="U91" s="42">
        <v>0</v>
      </c>
      <c r="V91" s="43">
        <v>0</v>
      </c>
      <c r="W91" s="42">
        <f t="shared" si="49"/>
        <v>0</v>
      </c>
      <c r="X91" s="46">
        <f t="shared" si="48"/>
        <v>0</v>
      </c>
    </row>
    <row r="92" ht="30" customHeight="1" spans="1:24">
      <c r="A92" s="36">
        <v>9</v>
      </c>
      <c r="B92" s="142">
        <v>45901</v>
      </c>
      <c r="C92" s="33">
        <v>0</v>
      </c>
      <c r="D92" s="32">
        <v>0</v>
      </c>
      <c r="E92" s="33">
        <v>0</v>
      </c>
      <c r="F92" s="32">
        <v>0</v>
      </c>
      <c r="G92" s="35">
        <v>0</v>
      </c>
      <c r="H92" s="34">
        <v>0</v>
      </c>
      <c r="I92" s="36">
        <f t="shared" si="44"/>
        <v>0</v>
      </c>
      <c r="J92" s="143">
        <f t="shared" si="45"/>
        <v>0</v>
      </c>
      <c r="K92" s="31">
        <v>5</v>
      </c>
      <c r="L92" s="32">
        <v>159</v>
      </c>
      <c r="M92" s="33">
        <v>70</v>
      </c>
      <c r="N92" s="32">
        <v>2214.4</v>
      </c>
      <c r="O92" s="35">
        <v>59</v>
      </c>
      <c r="P92" s="34">
        <v>1890.35</v>
      </c>
      <c r="Q92" s="36">
        <f t="shared" si="46"/>
        <v>134</v>
      </c>
      <c r="R92" s="37">
        <f t="shared" si="47"/>
        <v>4263.75</v>
      </c>
      <c r="S92" s="146">
        <v>13</v>
      </c>
      <c r="T92" s="144">
        <v>400.8</v>
      </c>
      <c r="U92" s="144">
        <v>1</v>
      </c>
      <c r="V92" s="147">
        <v>31.25</v>
      </c>
      <c r="W92" s="42">
        <f t="shared" si="49"/>
        <v>14</v>
      </c>
      <c r="X92" s="46">
        <f t="shared" si="48"/>
        <v>432.05</v>
      </c>
    </row>
    <row r="93" ht="30" customHeight="1" spans="1:24">
      <c r="A93" s="36">
        <v>10</v>
      </c>
      <c r="B93" s="142">
        <v>45931</v>
      </c>
      <c r="C93" s="33">
        <v>0</v>
      </c>
      <c r="D93" s="32">
        <v>0</v>
      </c>
      <c r="E93" s="33">
        <v>0</v>
      </c>
      <c r="F93" s="32">
        <v>0</v>
      </c>
      <c r="G93" s="35">
        <v>0</v>
      </c>
      <c r="H93" s="34">
        <v>0</v>
      </c>
      <c r="I93" s="36">
        <f t="shared" si="44"/>
        <v>0</v>
      </c>
      <c r="J93" s="143">
        <f t="shared" si="45"/>
        <v>0</v>
      </c>
      <c r="K93" s="31">
        <v>8</v>
      </c>
      <c r="L93" s="32">
        <v>251.65</v>
      </c>
      <c r="M93" s="33">
        <v>46</v>
      </c>
      <c r="N93" s="32">
        <v>1464</v>
      </c>
      <c r="O93" s="35">
        <v>23</v>
      </c>
      <c r="P93" s="34">
        <v>731.2</v>
      </c>
      <c r="Q93" s="36">
        <f t="shared" si="46"/>
        <v>77</v>
      </c>
      <c r="R93" s="37">
        <f t="shared" si="47"/>
        <v>2446.85</v>
      </c>
      <c r="S93" s="152">
        <v>0</v>
      </c>
      <c r="T93" s="149">
        <v>0</v>
      </c>
      <c r="U93" s="39">
        <v>0</v>
      </c>
      <c r="V93" s="40">
        <v>0</v>
      </c>
      <c r="W93" s="42">
        <f t="shared" si="49"/>
        <v>0</v>
      </c>
      <c r="X93" s="46">
        <f t="shared" si="48"/>
        <v>0</v>
      </c>
    </row>
    <row r="94" ht="30" customHeight="1" spans="1:24">
      <c r="A94" s="36">
        <v>11</v>
      </c>
      <c r="B94" s="142">
        <v>45962</v>
      </c>
      <c r="C94" s="33">
        <v>1</v>
      </c>
      <c r="D94" s="32">
        <v>24.7</v>
      </c>
      <c r="E94" s="33">
        <v>0</v>
      </c>
      <c r="F94" s="32">
        <v>0</v>
      </c>
      <c r="G94" s="35">
        <v>0</v>
      </c>
      <c r="H94" s="34">
        <v>0</v>
      </c>
      <c r="I94" s="36">
        <f t="shared" si="44"/>
        <v>1</v>
      </c>
      <c r="J94" s="143">
        <f t="shared" si="45"/>
        <v>24.7</v>
      </c>
      <c r="K94" s="31">
        <v>7</v>
      </c>
      <c r="L94" s="32">
        <v>226.95</v>
      </c>
      <c r="M94" s="33">
        <v>66</v>
      </c>
      <c r="N94" s="32">
        <v>2119.2</v>
      </c>
      <c r="O94" s="35">
        <v>0</v>
      </c>
      <c r="P94" s="34">
        <v>0</v>
      </c>
      <c r="Q94" s="36">
        <f t="shared" si="46"/>
        <v>73</v>
      </c>
      <c r="R94" s="37">
        <f t="shared" si="47"/>
        <v>2346.15</v>
      </c>
      <c r="S94" s="152">
        <v>0</v>
      </c>
      <c r="T94" s="149">
        <v>0</v>
      </c>
      <c r="U94" s="39">
        <v>0</v>
      </c>
      <c r="V94" s="40">
        <v>0</v>
      </c>
      <c r="W94" s="42">
        <f t="shared" si="49"/>
        <v>0</v>
      </c>
      <c r="X94" s="46">
        <f t="shared" si="48"/>
        <v>0</v>
      </c>
    </row>
    <row r="95" ht="30" customHeight="1" spans="1:24">
      <c r="A95" s="36">
        <v>12</v>
      </c>
      <c r="B95" s="142">
        <v>45992</v>
      </c>
      <c r="C95" s="33"/>
      <c r="D95" s="32"/>
      <c r="E95" s="33"/>
      <c r="F95" s="32"/>
      <c r="G95" s="35"/>
      <c r="H95" s="34"/>
      <c r="I95" s="36">
        <f t="shared" si="44"/>
        <v>0</v>
      </c>
      <c r="J95" s="143">
        <f t="shared" si="45"/>
        <v>0</v>
      </c>
      <c r="K95" s="31"/>
      <c r="L95" s="32"/>
      <c r="M95" s="33"/>
      <c r="N95" s="32"/>
      <c r="O95" s="35"/>
      <c r="P95" s="34"/>
      <c r="Q95" s="36">
        <f t="shared" si="46"/>
        <v>0</v>
      </c>
      <c r="R95" s="37">
        <f t="shared" si="47"/>
        <v>0</v>
      </c>
      <c r="S95" s="152"/>
      <c r="T95" s="149"/>
      <c r="U95" s="39"/>
      <c r="V95" s="40"/>
      <c r="W95" s="42">
        <f t="shared" si="49"/>
        <v>0</v>
      </c>
      <c r="X95" s="46">
        <f t="shared" si="48"/>
        <v>0</v>
      </c>
    </row>
    <row r="96" ht="30" customHeight="1" spans="1:24">
      <c r="A96" s="54"/>
      <c r="B96" s="62" t="s">
        <v>25</v>
      </c>
      <c r="C96" s="57">
        <f t="shared" ref="C96:X96" si="50">SUM(C84:C95)</f>
        <v>1</v>
      </c>
      <c r="D96" s="56">
        <f t="shared" si="50"/>
        <v>24.7</v>
      </c>
      <c r="E96" s="56">
        <f t="shared" si="50"/>
        <v>0</v>
      </c>
      <c r="F96" s="56">
        <f t="shared" si="50"/>
        <v>0</v>
      </c>
      <c r="G96" s="57">
        <f t="shared" si="50"/>
        <v>0</v>
      </c>
      <c r="H96" s="58">
        <f t="shared" si="50"/>
        <v>0</v>
      </c>
      <c r="I96" s="54">
        <f t="shared" si="50"/>
        <v>1</v>
      </c>
      <c r="J96" s="150">
        <f t="shared" si="50"/>
        <v>24.7</v>
      </c>
      <c r="K96" s="54">
        <f t="shared" si="50"/>
        <v>20</v>
      </c>
      <c r="L96" s="56">
        <f t="shared" si="50"/>
        <v>637.6</v>
      </c>
      <c r="M96" s="57">
        <f t="shared" si="50"/>
        <v>204</v>
      </c>
      <c r="N96" s="56">
        <f t="shared" si="50"/>
        <v>6486.6</v>
      </c>
      <c r="O96" s="57">
        <f t="shared" si="50"/>
        <v>309</v>
      </c>
      <c r="P96" s="58">
        <f t="shared" si="50"/>
        <v>9843.6</v>
      </c>
      <c r="Q96" s="54">
        <f t="shared" si="50"/>
        <v>533</v>
      </c>
      <c r="R96" s="59">
        <f t="shared" si="50"/>
        <v>16967.8</v>
      </c>
      <c r="S96" s="153">
        <f t="shared" si="50"/>
        <v>13</v>
      </c>
      <c r="T96" s="56">
        <f t="shared" si="50"/>
        <v>400.8</v>
      </c>
      <c r="U96" s="57">
        <f t="shared" si="50"/>
        <v>1</v>
      </c>
      <c r="V96" s="58">
        <f t="shared" si="50"/>
        <v>31.25</v>
      </c>
      <c r="W96" s="54">
        <f t="shared" si="50"/>
        <v>14</v>
      </c>
      <c r="X96" s="65">
        <f t="shared" si="50"/>
        <v>432.05</v>
      </c>
    </row>
    <row r="97" ht="46" customHeight="1" spans="1:18">
      <c r="A97" s="138" t="s">
        <v>238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</row>
    <row r="98" ht="30" customHeight="1" spans="1:18">
      <c r="A98" s="4" t="s">
        <v>1</v>
      </c>
      <c r="B98" s="6" t="s">
        <v>2</v>
      </c>
      <c r="C98" s="4" t="s">
        <v>239</v>
      </c>
      <c r="D98" s="6"/>
      <c r="E98" s="6" t="s">
        <v>240</v>
      </c>
      <c r="F98" s="5"/>
      <c r="G98" s="6" t="s">
        <v>241</v>
      </c>
      <c r="H98" s="5"/>
      <c r="I98" s="10" t="s">
        <v>242</v>
      </c>
      <c r="J98" s="15"/>
      <c r="K98" s="4" t="s">
        <v>243</v>
      </c>
      <c r="L98" s="6"/>
      <c r="M98" s="6" t="s">
        <v>244</v>
      </c>
      <c r="N98" s="5"/>
      <c r="O98" s="6" t="s">
        <v>245</v>
      </c>
      <c r="P98" s="5"/>
      <c r="Q98" s="10" t="s">
        <v>246</v>
      </c>
      <c r="R98" s="73"/>
    </row>
    <row r="99" ht="30" customHeight="1" spans="1:18">
      <c r="A99" s="18"/>
      <c r="B99" s="19"/>
      <c r="C99" s="18" t="s">
        <v>9</v>
      </c>
      <c r="D99" s="19" t="s">
        <v>10</v>
      </c>
      <c r="E99" s="19" t="s">
        <v>9</v>
      </c>
      <c r="F99" s="20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</row>
    <row r="100" ht="30" customHeight="1" spans="1:18">
      <c r="A100" s="36">
        <v>1</v>
      </c>
      <c r="B100" s="142">
        <v>45658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43">
        <f t="shared" ref="J100:J111" si="52">D100+F100+H100</f>
        <v>0</v>
      </c>
      <c r="K100" s="31">
        <v>0</v>
      </c>
      <c r="L100" s="32">
        <v>0</v>
      </c>
      <c r="M100" s="33">
        <v>0</v>
      </c>
      <c r="N100" s="32">
        <v>0</v>
      </c>
      <c r="O100" s="35">
        <v>0</v>
      </c>
      <c r="P100" s="34">
        <v>0</v>
      </c>
      <c r="Q100" s="36">
        <f t="shared" ref="Q100:Q111" si="53">K100+M100+O100</f>
        <v>0</v>
      </c>
      <c r="R100" s="37">
        <f t="shared" ref="R100:R111" si="54">L100+N100+P100</f>
        <v>0</v>
      </c>
    </row>
    <row r="101" ht="30" customHeight="1" spans="1:18">
      <c r="A101" s="36">
        <v>2</v>
      </c>
      <c r="B101" s="142">
        <v>45689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43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</row>
    <row r="102" ht="30" customHeight="1" spans="1:18">
      <c r="A102" s="36">
        <v>3</v>
      </c>
      <c r="B102" s="142">
        <v>45717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43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</row>
    <row r="103" ht="30" customHeight="1" spans="1:18">
      <c r="A103" s="36">
        <v>4</v>
      </c>
      <c r="B103" s="142">
        <v>45748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43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</row>
    <row r="104" ht="30" customHeight="1" spans="1:18">
      <c r="A104" s="36">
        <v>5</v>
      </c>
      <c r="B104" s="142">
        <v>45778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43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</row>
    <row r="105" ht="30" customHeight="1" spans="1:18">
      <c r="A105" s="36">
        <v>6</v>
      </c>
      <c r="B105" s="142">
        <v>45809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43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</row>
    <row r="106" ht="30" customHeight="1" spans="1:18">
      <c r="A106" s="36">
        <v>7</v>
      </c>
      <c r="B106" s="142">
        <v>45839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1"/>
        <v>0</v>
      </c>
      <c r="J106" s="143">
        <f t="shared" si="52"/>
        <v>0</v>
      </c>
      <c r="K106" s="31">
        <v>0</v>
      </c>
      <c r="L106" s="32">
        <v>0</v>
      </c>
      <c r="M106" s="33">
        <v>1</v>
      </c>
      <c r="N106" s="32">
        <v>31.35</v>
      </c>
      <c r="O106" s="35">
        <v>0</v>
      </c>
      <c r="P106" s="34">
        <v>0</v>
      </c>
      <c r="Q106" s="36">
        <f t="shared" si="53"/>
        <v>1</v>
      </c>
      <c r="R106" s="37">
        <f t="shared" si="54"/>
        <v>31.35</v>
      </c>
    </row>
    <row r="107" ht="30" customHeight="1" spans="1:18">
      <c r="A107" s="36">
        <v>8</v>
      </c>
      <c r="B107" s="142">
        <v>45870</v>
      </c>
      <c r="C107" s="33">
        <v>0</v>
      </c>
      <c r="D107" s="32">
        <v>0</v>
      </c>
      <c r="E107" s="33">
        <v>0</v>
      </c>
      <c r="F107" s="32">
        <v>0</v>
      </c>
      <c r="G107" s="35">
        <v>0</v>
      </c>
      <c r="H107" s="34">
        <v>0</v>
      </c>
      <c r="I107" s="36">
        <f t="shared" si="51"/>
        <v>0</v>
      </c>
      <c r="J107" s="143">
        <f t="shared" si="52"/>
        <v>0</v>
      </c>
      <c r="K107" s="31">
        <v>0</v>
      </c>
      <c r="L107" s="32">
        <v>0</v>
      </c>
      <c r="M107" s="33">
        <v>1</v>
      </c>
      <c r="N107" s="32">
        <v>31.2</v>
      </c>
      <c r="O107" s="35">
        <v>39</v>
      </c>
      <c r="P107" s="34">
        <v>1206.75</v>
      </c>
      <c r="Q107" s="36">
        <f t="shared" si="53"/>
        <v>40</v>
      </c>
      <c r="R107" s="37">
        <f t="shared" si="54"/>
        <v>1237.95</v>
      </c>
    </row>
    <row r="108" ht="30" customHeight="1" spans="1:18">
      <c r="A108" s="36">
        <v>9</v>
      </c>
      <c r="B108" s="142">
        <v>45901</v>
      </c>
      <c r="C108" s="33">
        <v>0</v>
      </c>
      <c r="D108" s="32">
        <v>0</v>
      </c>
      <c r="E108" s="33">
        <v>0</v>
      </c>
      <c r="F108" s="32">
        <v>0</v>
      </c>
      <c r="G108" s="35">
        <v>0</v>
      </c>
      <c r="H108" s="34">
        <v>0</v>
      </c>
      <c r="I108" s="36">
        <f t="shared" si="51"/>
        <v>0</v>
      </c>
      <c r="J108" s="143">
        <f t="shared" si="52"/>
        <v>0</v>
      </c>
      <c r="K108" s="31">
        <v>0</v>
      </c>
      <c r="L108" s="32">
        <v>0</v>
      </c>
      <c r="M108" s="33">
        <v>0</v>
      </c>
      <c r="N108" s="32">
        <v>0</v>
      </c>
      <c r="O108" s="35">
        <v>9</v>
      </c>
      <c r="P108" s="34">
        <v>284.25</v>
      </c>
      <c r="Q108" s="36">
        <f t="shared" si="53"/>
        <v>9</v>
      </c>
      <c r="R108" s="37">
        <f t="shared" si="54"/>
        <v>284.25</v>
      </c>
    </row>
    <row r="109" ht="30" customHeight="1" spans="1:18">
      <c r="A109" s="36">
        <v>10</v>
      </c>
      <c r="B109" s="142">
        <v>45931</v>
      </c>
      <c r="C109" s="33">
        <v>0</v>
      </c>
      <c r="D109" s="32">
        <v>0</v>
      </c>
      <c r="E109" s="33">
        <v>0</v>
      </c>
      <c r="F109" s="32">
        <v>0</v>
      </c>
      <c r="G109" s="35">
        <v>0</v>
      </c>
      <c r="H109" s="34">
        <v>0</v>
      </c>
      <c r="I109" s="36">
        <f t="shared" si="51"/>
        <v>0</v>
      </c>
      <c r="J109" s="143">
        <f t="shared" si="52"/>
        <v>0</v>
      </c>
      <c r="K109" s="31">
        <v>3</v>
      </c>
      <c r="L109" s="32">
        <v>90.6</v>
      </c>
      <c r="M109" s="33">
        <v>9</v>
      </c>
      <c r="N109" s="32">
        <v>281.35</v>
      </c>
      <c r="O109" s="35">
        <v>3</v>
      </c>
      <c r="P109" s="34">
        <v>97.95</v>
      </c>
      <c r="Q109" s="36">
        <f t="shared" si="53"/>
        <v>15</v>
      </c>
      <c r="R109" s="37">
        <f t="shared" si="54"/>
        <v>469.9</v>
      </c>
    </row>
    <row r="110" ht="30" customHeight="1" spans="1:18">
      <c r="A110" s="36">
        <v>11</v>
      </c>
      <c r="B110" s="142">
        <v>45962</v>
      </c>
      <c r="C110" s="33">
        <v>0</v>
      </c>
      <c r="D110" s="32">
        <v>0</v>
      </c>
      <c r="E110" s="33">
        <v>0</v>
      </c>
      <c r="F110" s="32">
        <v>0</v>
      </c>
      <c r="G110" s="35">
        <v>0</v>
      </c>
      <c r="H110" s="34">
        <v>0</v>
      </c>
      <c r="I110" s="36">
        <f t="shared" si="51"/>
        <v>0</v>
      </c>
      <c r="J110" s="143">
        <f t="shared" si="52"/>
        <v>0</v>
      </c>
      <c r="K110" s="31">
        <v>0</v>
      </c>
      <c r="L110" s="32">
        <v>0</v>
      </c>
      <c r="M110" s="33">
        <v>0</v>
      </c>
      <c r="N110" s="32">
        <v>0</v>
      </c>
      <c r="O110" s="35">
        <v>0</v>
      </c>
      <c r="P110" s="34">
        <v>0</v>
      </c>
      <c r="Q110" s="36">
        <f t="shared" si="53"/>
        <v>0</v>
      </c>
      <c r="R110" s="37">
        <f t="shared" si="54"/>
        <v>0</v>
      </c>
    </row>
    <row r="111" ht="30" customHeight="1" spans="1:18">
      <c r="A111" s="36">
        <v>12</v>
      </c>
      <c r="B111" s="142">
        <v>45992</v>
      </c>
      <c r="C111" s="33"/>
      <c r="D111" s="32"/>
      <c r="E111" s="33"/>
      <c r="F111" s="32"/>
      <c r="G111" s="35"/>
      <c r="H111" s="34"/>
      <c r="I111" s="36">
        <f t="shared" si="51"/>
        <v>0</v>
      </c>
      <c r="J111" s="143">
        <f t="shared" si="52"/>
        <v>0</v>
      </c>
      <c r="K111" s="31"/>
      <c r="L111" s="32"/>
      <c r="M111" s="33"/>
      <c r="N111" s="32"/>
      <c r="O111" s="35"/>
      <c r="P111" s="34"/>
      <c r="Q111" s="36">
        <f t="shared" si="53"/>
        <v>0</v>
      </c>
      <c r="R111" s="37">
        <f t="shared" si="54"/>
        <v>0</v>
      </c>
    </row>
    <row r="112" ht="30" customHeight="1" spans="1:18">
      <c r="A112" s="54"/>
      <c r="B112" s="62" t="s">
        <v>25</v>
      </c>
      <c r="C112" s="57">
        <f t="shared" ref="C112:R112" si="55">SUM(C100:C111)</f>
        <v>0</v>
      </c>
      <c r="D112" s="56">
        <f t="shared" si="55"/>
        <v>0</v>
      </c>
      <c r="E112" s="56">
        <f t="shared" si="55"/>
        <v>0</v>
      </c>
      <c r="F112" s="56">
        <f t="shared" si="55"/>
        <v>0</v>
      </c>
      <c r="G112" s="57">
        <f t="shared" si="55"/>
        <v>0</v>
      </c>
      <c r="H112" s="58">
        <f t="shared" si="55"/>
        <v>0</v>
      </c>
      <c r="I112" s="54">
        <f t="shared" si="55"/>
        <v>0</v>
      </c>
      <c r="J112" s="150">
        <f t="shared" si="55"/>
        <v>0</v>
      </c>
      <c r="K112" s="54">
        <f t="shared" si="55"/>
        <v>3</v>
      </c>
      <c r="L112" s="56">
        <f t="shared" si="55"/>
        <v>90.6</v>
      </c>
      <c r="M112" s="57">
        <f t="shared" si="55"/>
        <v>11</v>
      </c>
      <c r="N112" s="56">
        <f t="shared" si="55"/>
        <v>343.9</v>
      </c>
      <c r="O112" s="57">
        <f t="shared" si="55"/>
        <v>51</v>
      </c>
      <c r="P112" s="58">
        <f t="shared" si="55"/>
        <v>1588.95</v>
      </c>
      <c r="Q112" s="54">
        <f t="shared" si="55"/>
        <v>65</v>
      </c>
      <c r="R112" s="59">
        <f t="shared" si="55"/>
        <v>2023.45</v>
      </c>
    </row>
    <row r="113" ht="42" customHeight="1" spans="1:24">
      <c r="A113" s="138" t="s">
        <v>247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</row>
    <row r="114" ht="30" customHeight="1" spans="1:24">
      <c r="A114" s="4" t="s">
        <v>1</v>
      </c>
      <c r="B114" s="6" t="s">
        <v>2</v>
      </c>
      <c r="C114" s="4" t="s">
        <v>248</v>
      </c>
      <c r="D114" s="6"/>
      <c r="E114" s="6" t="s">
        <v>249</v>
      </c>
      <c r="F114" s="5"/>
      <c r="G114" s="6" t="s">
        <v>250</v>
      </c>
      <c r="H114" s="5"/>
      <c r="I114" s="10" t="s">
        <v>251</v>
      </c>
      <c r="J114" s="15"/>
      <c r="K114" s="4" t="s">
        <v>252</v>
      </c>
      <c r="L114" s="6"/>
      <c r="M114" s="6" t="s">
        <v>253</v>
      </c>
      <c r="N114" s="5"/>
      <c r="O114" s="6" t="s">
        <v>254</v>
      </c>
      <c r="P114" s="5"/>
      <c r="Q114" s="10" t="s">
        <v>255</v>
      </c>
      <c r="R114" s="73"/>
      <c r="S114" s="4" t="s">
        <v>256</v>
      </c>
      <c r="T114" s="6"/>
      <c r="U114" s="6" t="s">
        <v>257</v>
      </c>
      <c r="V114" s="139"/>
      <c r="W114" s="10" t="s">
        <v>258</v>
      </c>
      <c r="X114" s="15"/>
    </row>
    <row r="115" ht="30" customHeight="1" spans="1:24">
      <c r="A115" s="18"/>
      <c r="B115" s="19"/>
      <c r="C115" s="19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8" t="s">
        <v>23</v>
      </c>
      <c r="K115" s="18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21" t="s">
        <v>22</v>
      </c>
      <c r="R115" s="22" t="s">
        <v>23</v>
      </c>
      <c r="S115" s="18" t="s">
        <v>9</v>
      </c>
      <c r="T115" s="19" t="s">
        <v>10</v>
      </c>
      <c r="U115" s="19" t="s">
        <v>9</v>
      </c>
      <c r="V115" s="140" t="s">
        <v>10</v>
      </c>
      <c r="W115" s="21" t="s">
        <v>9</v>
      </c>
      <c r="X115" s="28" t="s">
        <v>10</v>
      </c>
    </row>
    <row r="116" ht="30" customHeight="1" spans="1:24">
      <c r="A116" s="36">
        <v>1</v>
      </c>
      <c r="B116" s="142">
        <v>45658</v>
      </c>
      <c r="C116" s="33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6">C116+E116+G116</f>
        <v>0</v>
      </c>
      <c r="J116" s="143">
        <f t="shared" ref="J116:J127" si="57">D116+F116+H116</f>
        <v>0</v>
      </c>
      <c r="K116" s="31">
        <v>0</v>
      </c>
      <c r="L116" s="32">
        <v>0</v>
      </c>
      <c r="M116" s="33">
        <v>0</v>
      </c>
      <c r="N116" s="32">
        <v>0</v>
      </c>
      <c r="O116" s="35">
        <v>0</v>
      </c>
      <c r="P116" s="34">
        <v>0</v>
      </c>
      <c r="Q116" s="36">
        <f t="shared" ref="Q116:Q127" si="58">K116+M116+O116</f>
        <v>0</v>
      </c>
      <c r="R116" s="37">
        <f t="shared" ref="R116:R127" si="59">L116+N116+P116</f>
        <v>0</v>
      </c>
      <c r="S116" s="42">
        <v>0</v>
      </c>
      <c r="T116" s="43">
        <v>0</v>
      </c>
      <c r="U116" s="39">
        <v>0</v>
      </c>
      <c r="V116" s="40">
        <v>0</v>
      </c>
      <c r="W116" s="42">
        <f t="shared" ref="W116:W127" si="60">S116+U116</f>
        <v>0</v>
      </c>
      <c r="X116" s="46">
        <f t="shared" ref="X116:X127" si="61">T116+V116</f>
        <v>0</v>
      </c>
    </row>
    <row r="117" ht="30" customHeight="1" spans="1:24">
      <c r="A117" s="36">
        <v>2</v>
      </c>
      <c r="B117" s="142">
        <v>45689</v>
      </c>
      <c r="C117" s="33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6"/>
        <v>0</v>
      </c>
      <c r="J117" s="143">
        <f t="shared" si="57"/>
        <v>0</v>
      </c>
      <c r="K117" s="31">
        <v>0</v>
      </c>
      <c r="L117" s="32">
        <v>0</v>
      </c>
      <c r="M117" s="33">
        <v>0</v>
      </c>
      <c r="N117" s="32">
        <v>0</v>
      </c>
      <c r="O117" s="35">
        <v>0</v>
      </c>
      <c r="P117" s="34">
        <v>0</v>
      </c>
      <c r="Q117" s="36">
        <f t="shared" si="58"/>
        <v>0</v>
      </c>
      <c r="R117" s="37">
        <f t="shared" si="59"/>
        <v>0</v>
      </c>
      <c r="S117" s="42">
        <v>0</v>
      </c>
      <c r="T117" s="43">
        <v>0</v>
      </c>
      <c r="U117" s="39">
        <v>0</v>
      </c>
      <c r="V117" s="40">
        <v>0</v>
      </c>
      <c r="W117" s="42">
        <f t="shared" si="60"/>
        <v>0</v>
      </c>
      <c r="X117" s="46">
        <f t="shared" si="61"/>
        <v>0</v>
      </c>
    </row>
    <row r="118" ht="30" customHeight="1" spans="1:24">
      <c r="A118" s="36">
        <v>3</v>
      </c>
      <c r="B118" s="142">
        <v>45717</v>
      </c>
      <c r="C118" s="33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6"/>
        <v>0</v>
      </c>
      <c r="J118" s="143">
        <f t="shared" si="57"/>
        <v>0</v>
      </c>
      <c r="K118" s="31">
        <v>0</v>
      </c>
      <c r="L118" s="32">
        <v>0</v>
      </c>
      <c r="M118" s="33">
        <v>0</v>
      </c>
      <c r="N118" s="32">
        <v>0</v>
      </c>
      <c r="O118" s="35">
        <v>0</v>
      </c>
      <c r="P118" s="34">
        <v>0</v>
      </c>
      <c r="Q118" s="36">
        <f t="shared" si="58"/>
        <v>0</v>
      </c>
      <c r="R118" s="37">
        <f t="shared" si="59"/>
        <v>0</v>
      </c>
      <c r="S118" s="42">
        <v>0</v>
      </c>
      <c r="T118" s="43">
        <v>0</v>
      </c>
      <c r="U118" s="39">
        <v>0</v>
      </c>
      <c r="V118" s="40">
        <v>0</v>
      </c>
      <c r="W118" s="42">
        <f t="shared" si="60"/>
        <v>0</v>
      </c>
      <c r="X118" s="46">
        <f t="shared" si="61"/>
        <v>0</v>
      </c>
    </row>
    <row r="119" ht="30" customHeight="1" spans="1:24">
      <c r="A119" s="36">
        <v>4</v>
      </c>
      <c r="B119" s="142">
        <v>45748</v>
      </c>
      <c r="C119" s="33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6"/>
        <v>0</v>
      </c>
      <c r="J119" s="143">
        <f t="shared" si="57"/>
        <v>0</v>
      </c>
      <c r="K119" s="31">
        <v>0</v>
      </c>
      <c r="L119" s="32">
        <v>0</v>
      </c>
      <c r="M119" s="33">
        <v>0</v>
      </c>
      <c r="N119" s="32">
        <v>0</v>
      </c>
      <c r="O119" s="35">
        <v>0</v>
      </c>
      <c r="P119" s="34">
        <v>0</v>
      </c>
      <c r="Q119" s="36">
        <f t="shared" si="58"/>
        <v>0</v>
      </c>
      <c r="R119" s="37">
        <f t="shared" si="59"/>
        <v>0</v>
      </c>
      <c r="S119" s="42">
        <v>0</v>
      </c>
      <c r="T119" s="43">
        <v>0</v>
      </c>
      <c r="U119" s="39">
        <v>0</v>
      </c>
      <c r="V119" s="40">
        <v>0</v>
      </c>
      <c r="W119" s="42">
        <f t="shared" si="60"/>
        <v>0</v>
      </c>
      <c r="X119" s="46">
        <f t="shared" si="61"/>
        <v>0</v>
      </c>
    </row>
    <row r="120" ht="30" customHeight="1" spans="1:24">
      <c r="A120" s="36">
        <v>5</v>
      </c>
      <c r="B120" s="142">
        <v>45778</v>
      </c>
      <c r="C120" s="33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6"/>
        <v>0</v>
      </c>
      <c r="J120" s="143">
        <f t="shared" si="57"/>
        <v>0</v>
      </c>
      <c r="K120" s="31">
        <v>0</v>
      </c>
      <c r="L120" s="32">
        <v>0</v>
      </c>
      <c r="M120" s="33">
        <v>0</v>
      </c>
      <c r="N120" s="32">
        <v>0</v>
      </c>
      <c r="O120" s="35">
        <v>0</v>
      </c>
      <c r="P120" s="34">
        <v>0</v>
      </c>
      <c r="Q120" s="36">
        <f t="shared" si="58"/>
        <v>0</v>
      </c>
      <c r="R120" s="37">
        <f t="shared" si="59"/>
        <v>0</v>
      </c>
      <c r="S120" s="42">
        <v>0</v>
      </c>
      <c r="T120" s="43">
        <v>0</v>
      </c>
      <c r="U120" s="39">
        <v>0</v>
      </c>
      <c r="V120" s="40">
        <v>0</v>
      </c>
      <c r="W120" s="42">
        <f t="shared" si="60"/>
        <v>0</v>
      </c>
      <c r="X120" s="46">
        <f t="shared" si="61"/>
        <v>0</v>
      </c>
    </row>
    <row r="121" ht="30" customHeight="1" spans="1:24">
      <c r="A121" s="36">
        <v>6</v>
      </c>
      <c r="B121" s="142">
        <v>45809</v>
      </c>
      <c r="C121" s="33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6"/>
        <v>0</v>
      </c>
      <c r="J121" s="143">
        <f t="shared" si="57"/>
        <v>0</v>
      </c>
      <c r="K121" s="31">
        <v>0</v>
      </c>
      <c r="L121" s="32">
        <v>0</v>
      </c>
      <c r="M121" s="33">
        <v>0</v>
      </c>
      <c r="N121" s="32">
        <v>0</v>
      </c>
      <c r="O121" s="35">
        <v>0</v>
      </c>
      <c r="P121" s="34">
        <v>0</v>
      </c>
      <c r="Q121" s="36">
        <f t="shared" si="58"/>
        <v>0</v>
      </c>
      <c r="R121" s="37">
        <f t="shared" si="59"/>
        <v>0</v>
      </c>
      <c r="S121" s="42">
        <v>0</v>
      </c>
      <c r="T121" s="43">
        <v>0</v>
      </c>
      <c r="U121" s="39">
        <v>0</v>
      </c>
      <c r="V121" s="40">
        <v>0</v>
      </c>
      <c r="W121" s="42">
        <f t="shared" si="60"/>
        <v>0</v>
      </c>
      <c r="X121" s="46">
        <f t="shared" si="61"/>
        <v>0</v>
      </c>
    </row>
    <row r="122" ht="30" customHeight="1" spans="1:24">
      <c r="A122" s="36">
        <v>7</v>
      </c>
      <c r="B122" s="142">
        <v>45839</v>
      </c>
      <c r="C122" s="33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6"/>
        <v>0</v>
      </c>
      <c r="J122" s="143">
        <f t="shared" si="57"/>
        <v>0</v>
      </c>
      <c r="K122" s="31">
        <v>0</v>
      </c>
      <c r="L122" s="32">
        <v>0</v>
      </c>
      <c r="M122" s="33">
        <v>0</v>
      </c>
      <c r="N122" s="32">
        <v>0</v>
      </c>
      <c r="O122" s="35">
        <v>16</v>
      </c>
      <c r="P122" s="34">
        <v>434.8</v>
      </c>
      <c r="Q122" s="36">
        <f t="shared" si="58"/>
        <v>16</v>
      </c>
      <c r="R122" s="37">
        <f t="shared" si="59"/>
        <v>434.8</v>
      </c>
      <c r="S122" s="152">
        <v>0</v>
      </c>
      <c r="T122" s="149">
        <v>0</v>
      </c>
      <c r="U122" s="39">
        <v>0</v>
      </c>
      <c r="V122" s="40">
        <v>0</v>
      </c>
      <c r="W122" s="42">
        <f t="shared" si="60"/>
        <v>0</v>
      </c>
      <c r="X122" s="46">
        <f t="shared" si="61"/>
        <v>0</v>
      </c>
    </row>
    <row r="123" ht="30" customHeight="1" spans="1:24">
      <c r="A123" s="36">
        <v>8</v>
      </c>
      <c r="B123" s="142">
        <v>45870</v>
      </c>
      <c r="C123" s="33">
        <v>0</v>
      </c>
      <c r="D123" s="32">
        <v>0</v>
      </c>
      <c r="E123" s="33">
        <v>0</v>
      </c>
      <c r="F123" s="32">
        <v>0</v>
      </c>
      <c r="G123" s="35">
        <v>0</v>
      </c>
      <c r="H123" s="34">
        <v>0</v>
      </c>
      <c r="I123" s="36">
        <f t="shared" si="56"/>
        <v>0</v>
      </c>
      <c r="J123" s="143">
        <f t="shared" si="57"/>
        <v>0</v>
      </c>
      <c r="K123" s="31">
        <v>0</v>
      </c>
      <c r="L123" s="32">
        <v>0</v>
      </c>
      <c r="M123" s="33">
        <v>0</v>
      </c>
      <c r="N123" s="32">
        <v>0</v>
      </c>
      <c r="O123" s="35">
        <v>99</v>
      </c>
      <c r="P123" s="34">
        <v>2866.55</v>
      </c>
      <c r="Q123" s="36">
        <f t="shared" si="58"/>
        <v>99</v>
      </c>
      <c r="R123" s="37">
        <f t="shared" si="59"/>
        <v>2866.55</v>
      </c>
      <c r="S123" s="152">
        <v>0</v>
      </c>
      <c r="T123" s="149">
        <v>0</v>
      </c>
      <c r="U123" s="39">
        <v>0</v>
      </c>
      <c r="V123" s="40">
        <v>0</v>
      </c>
      <c r="W123" s="42">
        <f t="shared" si="60"/>
        <v>0</v>
      </c>
      <c r="X123" s="46">
        <f t="shared" si="61"/>
        <v>0</v>
      </c>
    </row>
    <row r="124" ht="30" customHeight="1" spans="1:24">
      <c r="A124" s="36">
        <v>9</v>
      </c>
      <c r="B124" s="142">
        <v>45901</v>
      </c>
      <c r="C124" s="33">
        <v>0</v>
      </c>
      <c r="D124" s="32">
        <v>0</v>
      </c>
      <c r="E124" s="33">
        <v>0</v>
      </c>
      <c r="F124" s="32">
        <v>0</v>
      </c>
      <c r="G124" s="35">
        <v>0</v>
      </c>
      <c r="H124" s="34">
        <v>0</v>
      </c>
      <c r="I124" s="36">
        <f t="shared" si="56"/>
        <v>0</v>
      </c>
      <c r="J124" s="143">
        <f t="shared" si="57"/>
        <v>0</v>
      </c>
      <c r="K124" s="31">
        <v>6</v>
      </c>
      <c r="L124" s="32">
        <v>178.3</v>
      </c>
      <c r="M124" s="33">
        <v>46</v>
      </c>
      <c r="N124" s="32">
        <v>1319.5</v>
      </c>
      <c r="O124" s="35">
        <v>47</v>
      </c>
      <c r="P124" s="34">
        <v>1361.95</v>
      </c>
      <c r="Q124" s="36">
        <f t="shared" si="58"/>
        <v>99</v>
      </c>
      <c r="R124" s="37">
        <f t="shared" si="59"/>
        <v>2859.75</v>
      </c>
      <c r="S124" s="152">
        <v>0</v>
      </c>
      <c r="T124" s="149">
        <v>0</v>
      </c>
      <c r="U124" s="39">
        <v>0</v>
      </c>
      <c r="V124" s="40">
        <v>0</v>
      </c>
      <c r="W124" s="42">
        <f t="shared" si="60"/>
        <v>0</v>
      </c>
      <c r="X124" s="46">
        <f t="shared" si="61"/>
        <v>0</v>
      </c>
    </row>
    <row r="125" ht="30" customHeight="1" spans="1:24">
      <c r="A125" s="36">
        <v>10</v>
      </c>
      <c r="B125" s="142">
        <v>45931</v>
      </c>
      <c r="C125" s="33">
        <v>0</v>
      </c>
      <c r="D125" s="32">
        <v>0</v>
      </c>
      <c r="E125" s="33">
        <v>0</v>
      </c>
      <c r="F125" s="32">
        <v>0</v>
      </c>
      <c r="G125" s="35">
        <v>0</v>
      </c>
      <c r="H125" s="34">
        <v>0</v>
      </c>
      <c r="I125" s="36">
        <f t="shared" si="56"/>
        <v>0</v>
      </c>
      <c r="J125" s="143">
        <f t="shared" si="57"/>
        <v>0</v>
      </c>
      <c r="K125" s="31">
        <v>9</v>
      </c>
      <c r="L125" s="32">
        <v>273.3</v>
      </c>
      <c r="M125" s="33">
        <v>18</v>
      </c>
      <c r="N125" s="32">
        <v>516.25</v>
      </c>
      <c r="O125" s="35">
        <v>12</v>
      </c>
      <c r="P125" s="34">
        <v>381.85</v>
      </c>
      <c r="Q125" s="36">
        <f t="shared" si="58"/>
        <v>39</v>
      </c>
      <c r="R125" s="37">
        <f t="shared" si="59"/>
        <v>1171.4</v>
      </c>
      <c r="S125" s="152">
        <v>0</v>
      </c>
      <c r="T125" s="149">
        <v>0</v>
      </c>
      <c r="U125" s="39">
        <v>0</v>
      </c>
      <c r="V125" s="40">
        <v>0</v>
      </c>
      <c r="W125" s="42">
        <f t="shared" si="60"/>
        <v>0</v>
      </c>
      <c r="X125" s="46">
        <f t="shared" si="61"/>
        <v>0</v>
      </c>
    </row>
    <row r="126" ht="30" customHeight="1" spans="1:24">
      <c r="A126" s="36">
        <v>11</v>
      </c>
      <c r="B126" s="142">
        <v>45962</v>
      </c>
      <c r="C126" s="33">
        <v>0</v>
      </c>
      <c r="D126" s="32">
        <v>0</v>
      </c>
      <c r="E126" s="33">
        <v>0</v>
      </c>
      <c r="F126" s="32">
        <v>0</v>
      </c>
      <c r="G126" s="35">
        <v>0</v>
      </c>
      <c r="H126" s="34">
        <v>0</v>
      </c>
      <c r="I126" s="36">
        <f t="shared" si="56"/>
        <v>0</v>
      </c>
      <c r="J126" s="143">
        <f t="shared" si="57"/>
        <v>0</v>
      </c>
      <c r="K126" s="31">
        <v>0</v>
      </c>
      <c r="L126" s="32">
        <v>0</v>
      </c>
      <c r="M126" s="33">
        <v>23</v>
      </c>
      <c r="N126" s="32">
        <v>656.35</v>
      </c>
      <c r="O126" s="35">
        <v>0</v>
      </c>
      <c r="P126" s="34">
        <v>0</v>
      </c>
      <c r="Q126" s="36">
        <f t="shared" si="58"/>
        <v>23</v>
      </c>
      <c r="R126" s="37">
        <f t="shared" si="59"/>
        <v>656.35</v>
      </c>
      <c r="S126" s="152">
        <v>0</v>
      </c>
      <c r="T126" s="149">
        <v>0</v>
      </c>
      <c r="U126" s="39">
        <v>0</v>
      </c>
      <c r="V126" s="40">
        <v>0</v>
      </c>
      <c r="W126" s="42">
        <f t="shared" si="60"/>
        <v>0</v>
      </c>
      <c r="X126" s="46">
        <f t="shared" si="61"/>
        <v>0</v>
      </c>
    </row>
    <row r="127" ht="30" customHeight="1" spans="1:24">
      <c r="A127" s="36">
        <v>12</v>
      </c>
      <c r="B127" s="142">
        <v>45992</v>
      </c>
      <c r="C127" s="33"/>
      <c r="D127" s="32"/>
      <c r="E127" s="33"/>
      <c r="F127" s="32"/>
      <c r="G127" s="35"/>
      <c r="H127" s="34"/>
      <c r="I127" s="36">
        <f t="shared" si="56"/>
        <v>0</v>
      </c>
      <c r="J127" s="143">
        <f t="shared" si="57"/>
        <v>0</v>
      </c>
      <c r="K127" s="31"/>
      <c r="L127" s="32"/>
      <c r="M127" s="33"/>
      <c r="N127" s="32"/>
      <c r="O127" s="35"/>
      <c r="P127" s="34"/>
      <c r="Q127" s="36">
        <f t="shared" si="58"/>
        <v>0</v>
      </c>
      <c r="R127" s="37">
        <f t="shared" si="59"/>
        <v>0</v>
      </c>
      <c r="S127" s="152"/>
      <c r="T127" s="149"/>
      <c r="U127" s="39"/>
      <c r="V127" s="40"/>
      <c r="W127" s="42">
        <f t="shared" si="60"/>
        <v>0</v>
      </c>
      <c r="X127" s="46">
        <f t="shared" si="61"/>
        <v>0</v>
      </c>
    </row>
    <row r="128" ht="30" customHeight="1" spans="1:24">
      <c r="A128" s="54"/>
      <c r="B128" s="62" t="s">
        <v>25</v>
      </c>
      <c r="C128" s="57">
        <f t="shared" ref="C128:X128" si="62">SUM(C116:C127)</f>
        <v>0</v>
      </c>
      <c r="D128" s="56">
        <f t="shared" si="62"/>
        <v>0</v>
      </c>
      <c r="E128" s="56">
        <f t="shared" si="62"/>
        <v>0</v>
      </c>
      <c r="F128" s="56">
        <f t="shared" si="62"/>
        <v>0</v>
      </c>
      <c r="G128" s="57">
        <f t="shared" si="62"/>
        <v>0</v>
      </c>
      <c r="H128" s="58">
        <f t="shared" si="62"/>
        <v>0</v>
      </c>
      <c r="I128" s="54">
        <f t="shared" si="62"/>
        <v>0</v>
      </c>
      <c r="J128" s="150">
        <f t="shared" si="62"/>
        <v>0</v>
      </c>
      <c r="K128" s="54">
        <f t="shared" si="62"/>
        <v>15</v>
      </c>
      <c r="L128" s="56">
        <f t="shared" si="62"/>
        <v>451.6</v>
      </c>
      <c r="M128" s="57">
        <f t="shared" si="62"/>
        <v>87</v>
      </c>
      <c r="N128" s="56">
        <f t="shared" si="62"/>
        <v>2492.1</v>
      </c>
      <c r="O128" s="57">
        <f t="shared" si="62"/>
        <v>174</v>
      </c>
      <c r="P128" s="58">
        <f t="shared" si="62"/>
        <v>5045.15</v>
      </c>
      <c r="Q128" s="54">
        <f t="shared" si="62"/>
        <v>276</v>
      </c>
      <c r="R128" s="59">
        <f t="shared" si="62"/>
        <v>7988.85</v>
      </c>
      <c r="S128" s="153">
        <f t="shared" si="62"/>
        <v>0</v>
      </c>
      <c r="T128" s="56">
        <f t="shared" si="62"/>
        <v>0</v>
      </c>
      <c r="U128" s="57">
        <f t="shared" si="62"/>
        <v>0</v>
      </c>
      <c r="V128" s="58">
        <f t="shared" si="62"/>
        <v>0</v>
      </c>
      <c r="W128" s="54">
        <f t="shared" si="62"/>
        <v>0</v>
      </c>
      <c r="X128" s="65">
        <f t="shared" si="62"/>
        <v>0</v>
      </c>
    </row>
    <row r="129" ht="49" customHeight="1" spans="1:18">
      <c r="A129" s="154" t="s">
        <v>259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</row>
    <row r="130" ht="30" customHeight="1" spans="1:18">
      <c r="A130" s="4" t="s">
        <v>1</v>
      </c>
      <c r="B130" s="5" t="s">
        <v>2</v>
      </c>
      <c r="C130" s="155" t="s">
        <v>260</v>
      </c>
      <c r="D130" s="68"/>
      <c r="E130" s="6" t="s">
        <v>261</v>
      </c>
      <c r="F130" s="5"/>
      <c r="G130" s="6" t="s">
        <v>262</v>
      </c>
      <c r="H130" s="5"/>
      <c r="I130" s="7" t="s">
        <v>263</v>
      </c>
      <c r="J130" s="8"/>
      <c r="K130" s="9" t="s">
        <v>264</v>
      </c>
      <c r="L130" s="6"/>
      <c r="M130" s="6" t="s">
        <v>265</v>
      </c>
      <c r="N130" s="5"/>
      <c r="O130" s="6" t="s">
        <v>266</v>
      </c>
      <c r="P130" s="5"/>
      <c r="Q130" s="156" t="s">
        <v>267</v>
      </c>
      <c r="R130" s="157"/>
    </row>
    <row r="131" ht="30" customHeight="1" spans="1:18">
      <c r="A131" s="16"/>
      <c r="B131" s="17"/>
      <c r="C131" s="18" t="s">
        <v>9</v>
      </c>
      <c r="D131" s="19" t="s">
        <v>10</v>
      </c>
      <c r="E131" s="19" t="s">
        <v>9</v>
      </c>
      <c r="F131" s="20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8" t="s">
        <v>22</v>
      </c>
      <c r="R131" s="159" t="s">
        <v>23</v>
      </c>
    </row>
    <row r="132" ht="30" customHeight="1" spans="1:18">
      <c r="A132" s="29">
        <v>1</v>
      </c>
      <c r="B132" s="30">
        <v>45658</v>
      </c>
      <c r="C132" s="31">
        <v>0</v>
      </c>
      <c r="D132" s="32">
        <v>0</v>
      </c>
      <c r="E132" s="33">
        <v>0</v>
      </c>
      <c r="F132" s="34">
        <v>0</v>
      </c>
      <c r="G132" s="33">
        <v>0</v>
      </c>
      <c r="H132" s="34">
        <v>0</v>
      </c>
      <c r="I132" s="36">
        <f t="shared" ref="I132:I143" si="63">C132+E132+G132</f>
        <v>0</v>
      </c>
      <c r="J132" s="37">
        <f t="shared" ref="J132:J143" si="64">D132+F132+H132</f>
        <v>0</v>
      </c>
      <c r="K132" s="38">
        <v>0</v>
      </c>
      <c r="L132" s="32">
        <v>0</v>
      </c>
      <c r="M132" s="33">
        <v>0</v>
      </c>
      <c r="N132" s="32">
        <v>0</v>
      </c>
      <c r="O132" s="39">
        <v>0</v>
      </c>
      <c r="P132" s="40">
        <v>0</v>
      </c>
      <c r="Q132" s="160">
        <f t="shared" ref="Q132:Q143" si="65">K132+M132+O132</f>
        <v>0</v>
      </c>
      <c r="R132" s="161">
        <f t="shared" ref="R132:R143" si="66">L132+N132+P132</f>
        <v>0</v>
      </c>
    </row>
    <row r="133" ht="30" customHeight="1" spans="1:18">
      <c r="A133" s="41">
        <v>2</v>
      </c>
      <c r="B133" s="30">
        <v>45689</v>
      </c>
      <c r="C133" s="50">
        <v>5</v>
      </c>
      <c r="D133" s="49">
        <v>151.65</v>
      </c>
      <c r="E133" s="51">
        <v>5</v>
      </c>
      <c r="F133" s="53">
        <v>133.9</v>
      </c>
      <c r="G133" s="33">
        <v>0</v>
      </c>
      <c r="H133" s="34">
        <v>0</v>
      </c>
      <c r="I133" s="36">
        <f t="shared" si="63"/>
        <v>10</v>
      </c>
      <c r="J133" s="37">
        <f t="shared" si="64"/>
        <v>285.55</v>
      </c>
      <c r="K133" s="38">
        <v>0</v>
      </c>
      <c r="L133" s="32">
        <v>0</v>
      </c>
      <c r="M133" s="33">
        <v>17</v>
      </c>
      <c r="N133" s="32">
        <v>528.7</v>
      </c>
      <c r="O133" s="39">
        <v>0</v>
      </c>
      <c r="P133" s="40">
        <v>0</v>
      </c>
      <c r="Q133" s="160">
        <f t="shared" si="65"/>
        <v>17</v>
      </c>
      <c r="R133" s="161">
        <f t="shared" si="66"/>
        <v>528.7</v>
      </c>
    </row>
    <row r="134" ht="30" customHeight="1" spans="1:18">
      <c r="A134" s="41">
        <v>3</v>
      </c>
      <c r="B134" s="30">
        <v>45717</v>
      </c>
      <c r="C134" s="31">
        <v>0</v>
      </c>
      <c r="D134" s="32">
        <v>0</v>
      </c>
      <c r="E134" s="51">
        <v>10</v>
      </c>
      <c r="F134" s="53">
        <v>301.8</v>
      </c>
      <c r="G134" s="33">
        <v>0</v>
      </c>
      <c r="H134" s="34">
        <v>0</v>
      </c>
      <c r="I134" s="36">
        <f t="shared" si="63"/>
        <v>10</v>
      </c>
      <c r="J134" s="37">
        <f t="shared" si="64"/>
        <v>301.8</v>
      </c>
      <c r="K134" s="38">
        <v>7</v>
      </c>
      <c r="L134" s="49">
        <v>220.5</v>
      </c>
      <c r="M134" s="33">
        <v>77</v>
      </c>
      <c r="N134" s="32">
        <v>2443.55</v>
      </c>
      <c r="O134" s="39">
        <v>0</v>
      </c>
      <c r="P134" s="40">
        <v>0</v>
      </c>
      <c r="Q134" s="160">
        <f t="shared" si="65"/>
        <v>84</v>
      </c>
      <c r="R134" s="161">
        <f t="shared" si="66"/>
        <v>2664.05</v>
      </c>
    </row>
    <row r="135" ht="30" customHeight="1" spans="1:18">
      <c r="A135" s="41">
        <v>4</v>
      </c>
      <c r="B135" s="30">
        <v>45748</v>
      </c>
      <c r="C135" s="31">
        <v>0</v>
      </c>
      <c r="D135" s="32">
        <v>0</v>
      </c>
      <c r="E135" s="33">
        <v>0</v>
      </c>
      <c r="F135" s="34">
        <v>0</v>
      </c>
      <c r="G135" s="33">
        <v>0</v>
      </c>
      <c r="H135" s="34">
        <v>0</v>
      </c>
      <c r="I135" s="36">
        <f t="shared" si="63"/>
        <v>0</v>
      </c>
      <c r="J135" s="37">
        <f t="shared" si="64"/>
        <v>0</v>
      </c>
      <c r="K135" s="38">
        <v>25</v>
      </c>
      <c r="L135" s="49">
        <v>795.45</v>
      </c>
      <c r="M135" s="33">
        <v>76</v>
      </c>
      <c r="N135" s="32">
        <v>2352.1</v>
      </c>
      <c r="O135" s="39">
        <v>0</v>
      </c>
      <c r="P135" s="40">
        <v>0</v>
      </c>
      <c r="Q135" s="160">
        <f t="shared" si="65"/>
        <v>101</v>
      </c>
      <c r="R135" s="161">
        <f t="shared" si="66"/>
        <v>3147.55</v>
      </c>
    </row>
    <row r="136" ht="30" customHeight="1" spans="1:18">
      <c r="A136" s="41">
        <v>5</v>
      </c>
      <c r="B136" s="30">
        <v>45778</v>
      </c>
      <c r="C136" s="31">
        <v>0</v>
      </c>
      <c r="D136" s="32">
        <v>0</v>
      </c>
      <c r="E136" s="33">
        <v>0</v>
      </c>
      <c r="F136" s="34">
        <v>0</v>
      </c>
      <c r="G136" s="33">
        <v>0</v>
      </c>
      <c r="H136" s="34">
        <v>0</v>
      </c>
      <c r="I136" s="36">
        <f t="shared" si="63"/>
        <v>0</v>
      </c>
      <c r="J136" s="37">
        <f t="shared" si="64"/>
        <v>0</v>
      </c>
      <c r="K136" s="38">
        <v>0</v>
      </c>
      <c r="L136" s="32">
        <v>0</v>
      </c>
      <c r="M136" s="33">
        <v>64</v>
      </c>
      <c r="N136" s="32">
        <v>2026.85</v>
      </c>
      <c r="O136" s="39">
        <v>0</v>
      </c>
      <c r="P136" s="40">
        <v>0</v>
      </c>
      <c r="Q136" s="160">
        <f t="shared" si="65"/>
        <v>64</v>
      </c>
      <c r="R136" s="161">
        <f t="shared" si="66"/>
        <v>2026.85</v>
      </c>
    </row>
    <row r="137" ht="30" customHeight="1" spans="1:18">
      <c r="A137" s="41">
        <v>6</v>
      </c>
      <c r="B137" s="30">
        <v>45809</v>
      </c>
      <c r="C137" s="31">
        <v>0</v>
      </c>
      <c r="D137" s="162">
        <v>0</v>
      </c>
      <c r="E137" s="162">
        <v>0</v>
      </c>
      <c r="F137" s="32">
        <v>0</v>
      </c>
      <c r="G137" s="51">
        <v>14</v>
      </c>
      <c r="H137" s="53">
        <v>374.6</v>
      </c>
      <c r="I137" s="36">
        <f t="shared" si="63"/>
        <v>14</v>
      </c>
      <c r="J137" s="37">
        <f t="shared" si="64"/>
        <v>374.6</v>
      </c>
      <c r="K137" s="38">
        <v>5</v>
      </c>
      <c r="L137" s="32">
        <v>161.75</v>
      </c>
      <c r="M137" s="33">
        <v>22</v>
      </c>
      <c r="N137" s="32">
        <v>711.8</v>
      </c>
      <c r="O137" s="44">
        <v>12</v>
      </c>
      <c r="P137" s="40">
        <v>399.7</v>
      </c>
      <c r="Q137" s="160">
        <f t="shared" si="65"/>
        <v>39</v>
      </c>
      <c r="R137" s="161">
        <f t="shared" si="66"/>
        <v>1273.25</v>
      </c>
    </row>
    <row r="138" ht="30" customHeight="1" spans="1:18">
      <c r="A138" s="41">
        <v>7</v>
      </c>
      <c r="B138" s="30">
        <v>45839</v>
      </c>
      <c r="C138" s="31">
        <v>0</v>
      </c>
      <c r="D138" s="162">
        <v>0</v>
      </c>
      <c r="E138" s="162">
        <v>0</v>
      </c>
      <c r="F138" s="32">
        <v>0</v>
      </c>
      <c r="G138" s="35">
        <v>42</v>
      </c>
      <c r="H138" s="34">
        <v>1173.75</v>
      </c>
      <c r="I138" s="36">
        <f t="shared" si="63"/>
        <v>42</v>
      </c>
      <c r="J138" s="37">
        <f t="shared" si="64"/>
        <v>1173.75</v>
      </c>
      <c r="K138" s="38">
        <v>0</v>
      </c>
      <c r="L138" s="32">
        <v>0</v>
      </c>
      <c r="M138" s="33">
        <v>2</v>
      </c>
      <c r="N138" s="32">
        <v>67.35</v>
      </c>
      <c r="O138" s="39">
        <v>112</v>
      </c>
      <c r="P138" s="40">
        <v>3687.45</v>
      </c>
      <c r="Q138" s="160">
        <f t="shared" si="65"/>
        <v>114</v>
      </c>
      <c r="R138" s="161">
        <f t="shared" si="66"/>
        <v>3754.8</v>
      </c>
    </row>
    <row r="139" ht="30" customHeight="1" spans="1:18">
      <c r="A139" s="41">
        <v>8</v>
      </c>
      <c r="B139" s="30">
        <v>45870</v>
      </c>
      <c r="C139" s="31">
        <v>0</v>
      </c>
      <c r="D139" s="162">
        <v>0</v>
      </c>
      <c r="E139" s="162">
        <v>0</v>
      </c>
      <c r="F139" s="32">
        <v>0</v>
      </c>
      <c r="G139" s="35">
        <v>7</v>
      </c>
      <c r="H139" s="34">
        <v>209.3</v>
      </c>
      <c r="I139" s="36">
        <f t="shared" si="63"/>
        <v>7</v>
      </c>
      <c r="J139" s="37">
        <f t="shared" si="64"/>
        <v>209.3</v>
      </c>
      <c r="K139" s="38">
        <v>0</v>
      </c>
      <c r="L139" s="32">
        <v>0</v>
      </c>
      <c r="M139" s="33">
        <v>0</v>
      </c>
      <c r="N139" s="32">
        <v>0</v>
      </c>
      <c r="O139" s="39">
        <v>32</v>
      </c>
      <c r="P139" s="40">
        <v>1059.5</v>
      </c>
      <c r="Q139" s="160">
        <f t="shared" si="65"/>
        <v>32</v>
      </c>
      <c r="R139" s="161">
        <f t="shared" si="66"/>
        <v>1059.5</v>
      </c>
    </row>
    <row r="140" ht="30" customHeight="1" spans="1:18">
      <c r="A140" s="41">
        <v>9</v>
      </c>
      <c r="B140" s="30">
        <v>45901</v>
      </c>
      <c r="C140" s="31">
        <v>0</v>
      </c>
      <c r="D140" s="162">
        <v>0</v>
      </c>
      <c r="E140" s="162">
        <v>0</v>
      </c>
      <c r="F140" s="32">
        <v>0</v>
      </c>
      <c r="G140" s="35">
        <v>1</v>
      </c>
      <c r="H140" s="34">
        <v>29.4</v>
      </c>
      <c r="I140" s="36">
        <f t="shared" si="63"/>
        <v>1</v>
      </c>
      <c r="J140" s="37">
        <f t="shared" si="64"/>
        <v>29.4</v>
      </c>
      <c r="K140" s="38">
        <v>0</v>
      </c>
      <c r="L140" s="32">
        <v>0</v>
      </c>
      <c r="M140" s="33">
        <v>6</v>
      </c>
      <c r="N140" s="32">
        <v>189.25</v>
      </c>
      <c r="O140" s="39">
        <v>11</v>
      </c>
      <c r="P140" s="40">
        <v>353</v>
      </c>
      <c r="Q140" s="160">
        <f t="shared" si="65"/>
        <v>17</v>
      </c>
      <c r="R140" s="161">
        <f t="shared" si="66"/>
        <v>542.25</v>
      </c>
    </row>
    <row r="141" ht="30" customHeight="1" spans="1:18">
      <c r="A141" s="41">
        <v>10</v>
      </c>
      <c r="B141" s="30">
        <v>45931</v>
      </c>
      <c r="C141" s="31">
        <v>0</v>
      </c>
      <c r="D141" s="162">
        <v>0</v>
      </c>
      <c r="E141" s="162">
        <v>0</v>
      </c>
      <c r="F141" s="32">
        <v>0</v>
      </c>
      <c r="G141" s="33">
        <v>0</v>
      </c>
      <c r="H141" s="34">
        <v>0</v>
      </c>
      <c r="I141" s="36">
        <f t="shared" si="63"/>
        <v>0</v>
      </c>
      <c r="J141" s="37">
        <f t="shared" si="64"/>
        <v>0</v>
      </c>
      <c r="K141" s="38">
        <v>0</v>
      </c>
      <c r="L141" s="32">
        <v>0</v>
      </c>
      <c r="M141" s="33">
        <v>2</v>
      </c>
      <c r="N141" s="32">
        <v>69.65</v>
      </c>
      <c r="O141" s="39">
        <v>1</v>
      </c>
      <c r="P141" s="40">
        <v>31.4</v>
      </c>
      <c r="Q141" s="160">
        <f t="shared" si="65"/>
        <v>3</v>
      </c>
      <c r="R141" s="161">
        <f t="shared" si="66"/>
        <v>101.05</v>
      </c>
    </row>
    <row r="142" ht="30" customHeight="1" spans="1:18">
      <c r="A142" s="41">
        <v>11</v>
      </c>
      <c r="B142" s="30">
        <v>45962</v>
      </c>
      <c r="C142" s="31">
        <v>0</v>
      </c>
      <c r="D142" s="162">
        <v>0</v>
      </c>
      <c r="E142" s="162">
        <v>0</v>
      </c>
      <c r="F142" s="32">
        <v>0</v>
      </c>
      <c r="G142" s="33">
        <v>0</v>
      </c>
      <c r="H142" s="34">
        <v>0</v>
      </c>
      <c r="I142" s="36">
        <f t="shared" si="63"/>
        <v>0</v>
      </c>
      <c r="J142" s="37">
        <f t="shared" si="64"/>
        <v>0</v>
      </c>
      <c r="K142" s="38">
        <v>0</v>
      </c>
      <c r="L142" s="32">
        <v>0</v>
      </c>
      <c r="M142" s="33">
        <v>0</v>
      </c>
      <c r="N142" s="32">
        <v>0</v>
      </c>
      <c r="O142" s="39">
        <v>0</v>
      </c>
      <c r="P142" s="40">
        <v>0</v>
      </c>
      <c r="Q142" s="160">
        <f t="shared" si="65"/>
        <v>0</v>
      </c>
      <c r="R142" s="161">
        <f t="shared" si="66"/>
        <v>0</v>
      </c>
    </row>
    <row r="143" ht="30" customHeight="1" spans="1:18">
      <c r="A143" s="41">
        <v>12</v>
      </c>
      <c r="B143" s="30">
        <v>45992</v>
      </c>
      <c r="C143" s="31"/>
      <c r="D143" s="162"/>
      <c r="E143" s="162"/>
      <c r="F143" s="32"/>
      <c r="G143" s="33"/>
      <c r="H143" s="34"/>
      <c r="I143" s="36">
        <f t="shared" si="63"/>
        <v>0</v>
      </c>
      <c r="J143" s="37">
        <f t="shared" si="64"/>
        <v>0</v>
      </c>
      <c r="K143" s="38"/>
      <c r="L143" s="32"/>
      <c r="M143" s="33"/>
      <c r="N143" s="32"/>
      <c r="O143" s="39"/>
      <c r="P143" s="40"/>
      <c r="Q143" s="160">
        <f t="shared" si="65"/>
        <v>0</v>
      </c>
      <c r="R143" s="161">
        <f t="shared" si="66"/>
        <v>0</v>
      </c>
    </row>
    <row r="144" ht="30" customHeight="1" spans="1:18">
      <c r="A144" s="54"/>
      <c r="B144" s="55" t="s">
        <v>25</v>
      </c>
      <c r="C144" s="54">
        <f>SUM(C132:C143)</f>
        <v>5</v>
      </c>
      <c r="D144" s="163"/>
      <c r="E144" s="163"/>
      <c r="F144" s="56">
        <f t="shared" ref="F144:N144" si="67">SUM(F132:F143)</f>
        <v>435.7</v>
      </c>
      <c r="G144" s="57">
        <f t="shared" si="67"/>
        <v>64</v>
      </c>
      <c r="H144" s="58">
        <f t="shared" si="67"/>
        <v>1787.05</v>
      </c>
      <c r="I144" s="54">
        <f t="shared" si="67"/>
        <v>84</v>
      </c>
      <c r="J144" s="59">
        <f t="shared" si="67"/>
        <v>2374.4</v>
      </c>
      <c r="K144" s="60">
        <f t="shared" si="67"/>
        <v>37</v>
      </c>
      <c r="L144" s="61">
        <f t="shared" si="67"/>
        <v>1177.7</v>
      </c>
      <c r="M144" s="62">
        <f t="shared" si="67"/>
        <v>266</v>
      </c>
      <c r="N144" s="56">
        <f t="shared" si="67"/>
        <v>8389.25</v>
      </c>
      <c r="O144" s="57"/>
      <c r="P144" s="58"/>
      <c r="Q144" s="164">
        <f>SUM(Q132:Q143)</f>
        <v>471</v>
      </c>
      <c r="R144" s="165">
        <f>SUM(R132:R143)</f>
        <v>15098</v>
      </c>
    </row>
    <row r="145" ht="45" customHeight="1" spans="1:24">
      <c r="A145" s="154" t="s">
        <v>268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</row>
    <row r="146" ht="30" customHeight="1" spans="1:24">
      <c r="A146" s="4" t="s">
        <v>1</v>
      </c>
      <c r="B146" s="5" t="s">
        <v>2</v>
      </c>
      <c r="C146" s="4" t="s">
        <v>269</v>
      </c>
      <c r="D146" s="6"/>
      <c r="E146" s="6" t="s">
        <v>270</v>
      </c>
      <c r="F146" s="5"/>
      <c r="G146" s="6" t="s">
        <v>271</v>
      </c>
      <c r="H146" s="5"/>
      <c r="I146" s="7" t="s">
        <v>272</v>
      </c>
      <c r="J146" s="8"/>
      <c r="K146" s="9" t="s">
        <v>273</v>
      </c>
      <c r="L146" s="6"/>
      <c r="M146" s="6" t="s">
        <v>274</v>
      </c>
      <c r="N146" s="5"/>
      <c r="O146" s="6" t="s">
        <v>275</v>
      </c>
      <c r="P146" s="5"/>
      <c r="Q146" s="156" t="s">
        <v>276</v>
      </c>
      <c r="R146" s="157"/>
      <c r="S146" s="68" t="s">
        <v>277</v>
      </c>
      <c r="T146" s="6"/>
      <c r="U146" s="6" t="s">
        <v>278</v>
      </c>
      <c r="V146" s="139"/>
      <c r="W146" s="10" t="s">
        <v>279</v>
      </c>
      <c r="X146" s="73"/>
    </row>
    <row r="147" ht="30" customHeight="1" spans="1:24">
      <c r="A147" s="16"/>
      <c r="B147" s="17"/>
      <c r="C147" s="18" t="s">
        <v>9</v>
      </c>
      <c r="D147" s="19" t="s">
        <v>10</v>
      </c>
      <c r="E147" s="19" t="s">
        <v>9</v>
      </c>
      <c r="F147" s="20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8" t="s">
        <v>22</v>
      </c>
      <c r="R147" s="159" t="s">
        <v>23</v>
      </c>
      <c r="S147" s="75" t="s">
        <v>9</v>
      </c>
      <c r="T147" s="19" t="s">
        <v>10</v>
      </c>
      <c r="U147" s="19" t="s">
        <v>9</v>
      </c>
      <c r="V147" s="140" t="s">
        <v>10</v>
      </c>
      <c r="W147" s="21" t="s">
        <v>9</v>
      </c>
      <c r="X147" s="22" t="s">
        <v>10</v>
      </c>
    </row>
    <row r="148" ht="30" customHeight="1" spans="1:24">
      <c r="A148" s="29">
        <v>1</v>
      </c>
      <c r="B148" s="30">
        <v>45658</v>
      </c>
      <c r="C148" s="31">
        <v>0</v>
      </c>
      <c r="D148" s="32">
        <v>0</v>
      </c>
      <c r="E148" s="33">
        <v>0</v>
      </c>
      <c r="F148" s="32">
        <v>0</v>
      </c>
      <c r="G148" s="35">
        <v>0</v>
      </c>
      <c r="H148" s="34">
        <v>0</v>
      </c>
      <c r="I148" s="36">
        <f t="shared" ref="I148:I159" si="68">C148+E148+G148</f>
        <v>0</v>
      </c>
      <c r="J148" s="37">
        <f t="shared" ref="J148:J159" si="69">D148+F148+H148</f>
        <v>0</v>
      </c>
      <c r="K148" s="38">
        <v>0</v>
      </c>
      <c r="L148" s="32">
        <v>0</v>
      </c>
      <c r="M148" s="33">
        <v>0</v>
      </c>
      <c r="N148" s="32">
        <v>0</v>
      </c>
      <c r="O148" s="39">
        <v>0</v>
      </c>
      <c r="P148" s="40">
        <v>0</v>
      </c>
      <c r="Q148" s="160">
        <f t="shared" ref="Q148:Q159" si="70">K148+M148+O148</f>
        <v>0</v>
      </c>
      <c r="R148" s="161">
        <f t="shared" ref="R148:R159" si="71">L148+N148+P148</f>
        <v>0</v>
      </c>
      <c r="S148" s="152">
        <v>0</v>
      </c>
      <c r="T148" s="149">
        <v>0</v>
      </c>
      <c r="U148" s="39">
        <v>0</v>
      </c>
      <c r="V148" s="40">
        <v>0</v>
      </c>
      <c r="W148" s="42">
        <f>S148+U148</f>
        <v>0</v>
      </c>
      <c r="X148" s="98">
        <f t="shared" ref="X148:X159" si="72">T148+V148</f>
        <v>0</v>
      </c>
    </row>
    <row r="149" ht="30" customHeight="1" spans="1:24">
      <c r="A149" s="41">
        <v>2</v>
      </c>
      <c r="B149" s="30">
        <v>45689</v>
      </c>
      <c r="C149" s="31">
        <v>0</v>
      </c>
      <c r="D149" s="32">
        <v>0</v>
      </c>
      <c r="E149" s="33">
        <v>0</v>
      </c>
      <c r="F149" s="32">
        <v>0</v>
      </c>
      <c r="G149" s="35">
        <v>0</v>
      </c>
      <c r="H149" s="34">
        <v>0</v>
      </c>
      <c r="I149" s="36">
        <f t="shared" si="68"/>
        <v>0</v>
      </c>
      <c r="J149" s="37">
        <f t="shared" si="69"/>
        <v>0</v>
      </c>
      <c r="K149" s="38">
        <v>0</v>
      </c>
      <c r="L149" s="32">
        <v>0</v>
      </c>
      <c r="M149" s="33">
        <v>71</v>
      </c>
      <c r="N149" s="32">
        <v>2218.8</v>
      </c>
      <c r="O149" s="39">
        <v>0</v>
      </c>
      <c r="P149" s="40">
        <v>0</v>
      </c>
      <c r="Q149" s="160">
        <f t="shared" si="70"/>
        <v>71</v>
      </c>
      <c r="R149" s="161">
        <f t="shared" si="71"/>
        <v>2218.8</v>
      </c>
      <c r="S149" s="152">
        <v>0</v>
      </c>
      <c r="T149" s="149">
        <v>0</v>
      </c>
      <c r="U149" s="39">
        <v>0</v>
      </c>
      <c r="V149" s="40">
        <v>0</v>
      </c>
      <c r="W149" s="42">
        <f t="shared" ref="W148:W159" si="73">S149+U149</f>
        <v>0</v>
      </c>
      <c r="X149" s="98">
        <f t="shared" si="72"/>
        <v>0</v>
      </c>
    </row>
    <row r="150" ht="30" customHeight="1" spans="1:24">
      <c r="A150" s="41">
        <v>3</v>
      </c>
      <c r="B150" s="30">
        <v>45717</v>
      </c>
      <c r="C150" s="31">
        <v>0</v>
      </c>
      <c r="D150" s="32">
        <v>0</v>
      </c>
      <c r="E150" s="33">
        <v>7</v>
      </c>
      <c r="F150" s="49">
        <v>218.3</v>
      </c>
      <c r="G150" s="35">
        <v>0</v>
      </c>
      <c r="H150" s="34">
        <v>0</v>
      </c>
      <c r="I150" s="36">
        <f t="shared" si="68"/>
        <v>7</v>
      </c>
      <c r="J150" s="37">
        <f t="shared" si="69"/>
        <v>218.3</v>
      </c>
      <c r="K150" s="38">
        <v>6</v>
      </c>
      <c r="L150" s="32">
        <v>190.45</v>
      </c>
      <c r="M150" s="33">
        <v>113</v>
      </c>
      <c r="N150" s="32">
        <v>3578.05</v>
      </c>
      <c r="O150" s="39">
        <v>0</v>
      </c>
      <c r="P150" s="40">
        <v>0</v>
      </c>
      <c r="Q150" s="160">
        <f t="shared" si="70"/>
        <v>119</v>
      </c>
      <c r="R150" s="161">
        <f t="shared" si="71"/>
        <v>3768.5</v>
      </c>
      <c r="S150" s="152">
        <v>0</v>
      </c>
      <c r="T150" s="149">
        <v>0</v>
      </c>
      <c r="U150" s="39">
        <v>0</v>
      </c>
      <c r="V150" s="40">
        <v>0</v>
      </c>
      <c r="W150" s="42">
        <f t="shared" si="73"/>
        <v>0</v>
      </c>
      <c r="X150" s="98">
        <f t="shared" si="72"/>
        <v>0</v>
      </c>
    </row>
    <row r="151" ht="30" customHeight="1" spans="1:24">
      <c r="A151" s="41">
        <v>4</v>
      </c>
      <c r="B151" s="30">
        <v>45748</v>
      </c>
      <c r="C151" s="31">
        <v>0</v>
      </c>
      <c r="D151" s="32">
        <v>0</v>
      </c>
      <c r="E151" s="33">
        <v>0</v>
      </c>
      <c r="F151" s="32">
        <v>0</v>
      </c>
      <c r="G151" s="35">
        <v>0</v>
      </c>
      <c r="H151" s="34">
        <v>0</v>
      </c>
      <c r="I151" s="36">
        <f t="shared" si="68"/>
        <v>0</v>
      </c>
      <c r="J151" s="37">
        <f t="shared" si="69"/>
        <v>0</v>
      </c>
      <c r="K151" s="38">
        <v>22</v>
      </c>
      <c r="L151" s="32">
        <v>696.8</v>
      </c>
      <c r="M151" s="33">
        <v>97</v>
      </c>
      <c r="N151" s="32">
        <v>3045.15</v>
      </c>
      <c r="O151" s="39">
        <v>0</v>
      </c>
      <c r="P151" s="40">
        <v>0</v>
      </c>
      <c r="Q151" s="160">
        <f t="shared" si="70"/>
        <v>119</v>
      </c>
      <c r="R151" s="161">
        <f t="shared" si="71"/>
        <v>3741.95</v>
      </c>
      <c r="S151" s="152">
        <v>0</v>
      </c>
      <c r="T151" s="149">
        <v>0</v>
      </c>
      <c r="U151" s="39">
        <v>0</v>
      </c>
      <c r="V151" s="40">
        <v>0</v>
      </c>
      <c r="W151" s="42">
        <f t="shared" si="73"/>
        <v>0</v>
      </c>
      <c r="X151" s="98">
        <f t="shared" si="72"/>
        <v>0</v>
      </c>
    </row>
    <row r="152" ht="30" customHeight="1" spans="1:24">
      <c r="A152" s="41">
        <v>5</v>
      </c>
      <c r="B152" s="30">
        <v>45778</v>
      </c>
      <c r="C152" s="31">
        <v>0</v>
      </c>
      <c r="D152" s="32">
        <v>0</v>
      </c>
      <c r="E152" s="33">
        <v>0</v>
      </c>
      <c r="F152" s="32">
        <v>0</v>
      </c>
      <c r="G152" s="35">
        <v>0</v>
      </c>
      <c r="H152" s="34">
        <v>0</v>
      </c>
      <c r="I152" s="36">
        <f t="shared" si="68"/>
        <v>0</v>
      </c>
      <c r="J152" s="37">
        <f t="shared" si="69"/>
        <v>0</v>
      </c>
      <c r="K152" s="38">
        <v>0</v>
      </c>
      <c r="L152" s="32">
        <v>0</v>
      </c>
      <c r="M152" s="33">
        <v>132</v>
      </c>
      <c r="N152" s="32">
        <v>4183.05</v>
      </c>
      <c r="O152" s="39">
        <v>0</v>
      </c>
      <c r="P152" s="40">
        <v>0</v>
      </c>
      <c r="Q152" s="160">
        <f t="shared" si="70"/>
        <v>132</v>
      </c>
      <c r="R152" s="161">
        <f t="shared" si="71"/>
        <v>4183.05</v>
      </c>
      <c r="S152" s="152">
        <v>0</v>
      </c>
      <c r="T152" s="149">
        <v>0</v>
      </c>
      <c r="U152" s="39">
        <v>0</v>
      </c>
      <c r="V152" s="40">
        <v>0</v>
      </c>
      <c r="W152" s="42">
        <f t="shared" si="73"/>
        <v>0</v>
      </c>
      <c r="X152" s="98">
        <f t="shared" si="72"/>
        <v>0</v>
      </c>
    </row>
    <row r="153" ht="30" customHeight="1" spans="1:24">
      <c r="A153" s="41">
        <v>6</v>
      </c>
      <c r="B153" s="30">
        <v>45809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68"/>
        <v>0</v>
      </c>
      <c r="J153" s="37">
        <f t="shared" si="69"/>
        <v>0</v>
      </c>
      <c r="K153" s="38">
        <v>6</v>
      </c>
      <c r="L153" s="32">
        <v>192.3</v>
      </c>
      <c r="M153" s="33">
        <v>32</v>
      </c>
      <c r="N153" s="32">
        <v>1042</v>
      </c>
      <c r="O153" s="44">
        <v>25</v>
      </c>
      <c r="P153" s="40">
        <v>799.15</v>
      </c>
      <c r="Q153" s="160">
        <f t="shared" si="70"/>
        <v>63</v>
      </c>
      <c r="R153" s="161">
        <f t="shared" si="71"/>
        <v>2033.45</v>
      </c>
      <c r="S153" s="152">
        <v>0</v>
      </c>
      <c r="T153" s="149">
        <v>0</v>
      </c>
      <c r="U153" s="144">
        <v>0</v>
      </c>
      <c r="V153" s="45">
        <v>0</v>
      </c>
      <c r="W153" s="42">
        <f t="shared" si="73"/>
        <v>0</v>
      </c>
      <c r="X153" s="98">
        <f t="shared" si="72"/>
        <v>0</v>
      </c>
    </row>
    <row r="154" ht="30" customHeight="1" spans="1:24">
      <c r="A154" s="41">
        <v>7</v>
      </c>
      <c r="B154" s="30">
        <v>45839</v>
      </c>
      <c r="C154" s="31">
        <v>0</v>
      </c>
      <c r="D154" s="32">
        <v>0</v>
      </c>
      <c r="E154" s="33">
        <v>0</v>
      </c>
      <c r="F154" s="32">
        <v>0</v>
      </c>
      <c r="G154" s="35">
        <v>0</v>
      </c>
      <c r="H154" s="34">
        <v>0</v>
      </c>
      <c r="I154" s="36">
        <f t="shared" si="68"/>
        <v>0</v>
      </c>
      <c r="J154" s="37">
        <f t="shared" si="69"/>
        <v>0</v>
      </c>
      <c r="K154" s="38">
        <v>0</v>
      </c>
      <c r="L154" s="32">
        <v>0</v>
      </c>
      <c r="M154" s="33">
        <v>5</v>
      </c>
      <c r="N154" s="32">
        <v>161.5</v>
      </c>
      <c r="O154" s="39">
        <v>46</v>
      </c>
      <c r="P154" s="40">
        <v>1471.25</v>
      </c>
      <c r="Q154" s="160">
        <f t="shared" si="70"/>
        <v>51</v>
      </c>
      <c r="R154" s="161">
        <f t="shared" si="71"/>
        <v>1632.75</v>
      </c>
      <c r="S154" s="152">
        <v>0</v>
      </c>
      <c r="T154" s="149">
        <v>0</v>
      </c>
      <c r="U154" s="39">
        <v>0</v>
      </c>
      <c r="V154" s="40">
        <v>0</v>
      </c>
      <c r="W154" s="42">
        <f t="shared" si="73"/>
        <v>0</v>
      </c>
      <c r="X154" s="98">
        <f t="shared" si="72"/>
        <v>0</v>
      </c>
    </row>
    <row r="155" ht="30" customHeight="1" spans="1:24">
      <c r="A155" s="41">
        <v>8</v>
      </c>
      <c r="B155" s="30">
        <v>45870</v>
      </c>
      <c r="C155" s="31">
        <v>0</v>
      </c>
      <c r="D155" s="32">
        <v>0</v>
      </c>
      <c r="E155" s="33">
        <v>0</v>
      </c>
      <c r="F155" s="32">
        <v>0</v>
      </c>
      <c r="G155" s="35">
        <v>0</v>
      </c>
      <c r="H155" s="34">
        <v>0</v>
      </c>
      <c r="I155" s="36">
        <f t="shared" si="68"/>
        <v>0</v>
      </c>
      <c r="J155" s="37">
        <f t="shared" si="69"/>
        <v>0</v>
      </c>
      <c r="K155" s="38">
        <v>2</v>
      </c>
      <c r="L155" s="32">
        <v>62.55</v>
      </c>
      <c r="M155" s="33">
        <v>3</v>
      </c>
      <c r="N155" s="32">
        <v>93.9</v>
      </c>
      <c r="O155" s="39">
        <v>23</v>
      </c>
      <c r="P155" s="40">
        <v>710.5</v>
      </c>
      <c r="Q155" s="160">
        <f t="shared" si="70"/>
        <v>28</v>
      </c>
      <c r="R155" s="161">
        <f t="shared" si="71"/>
        <v>866.95</v>
      </c>
      <c r="S155" s="146">
        <v>1</v>
      </c>
      <c r="T155" s="144">
        <v>31.3</v>
      </c>
      <c r="U155" s="44">
        <v>12</v>
      </c>
      <c r="V155" s="147">
        <v>369.95</v>
      </c>
      <c r="W155" s="42">
        <f t="shared" si="73"/>
        <v>13</v>
      </c>
      <c r="X155" s="98">
        <f t="shared" si="72"/>
        <v>401.25</v>
      </c>
    </row>
    <row r="156" ht="30" customHeight="1" spans="1:24">
      <c r="A156" s="41">
        <v>9</v>
      </c>
      <c r="B156" s="30">
        <v>45901</v>
      </c>
      <c r="C156" s="31">
        <v>0</v>
      </c>
      <c r="D156" s="32">
        <v>0</v>
      </c>
      <c r="E156" s="33">
        <v>0</v>
      </c>
      <c r="F156" s="32">
        <v>0</v>
      </c>
      <c r="G156" s="35">
        <v>0</v>
      </c>
      <c r="H156" s="34">
        <v>0</v>
      </c>
      <c r="I156" s="36">
        <f t="shared" si="68"/>
        <v>0</v>
      </c>
      <c r="J156" s="37">
        <f t="shared" si="69"/>
        <v>0</v>
      </c>
      <c r="K156" s="38">
        <v>1</v>
      </c>
      <c r="L156" s="32">
        <v>31.3</v>
      </c>
      <c r="M156" s="33">
        <v>10</v>
      </c>
      <c r="N156" s="32">
        <v>309.75</v>
      </c>
      <c r="O156" s="39">
        <v>18</v>
      </c>
      <c r="P156" s="40">
        <v>557.65</v>
      </c>
      <c r="Q156" s="160">
        <f t="shared" si="70"/>
        <v>29</v>
      </c>
      <c r="R156" s="161">
        <f t="shared" si="71"/>
        <v>898.7</v>
      </c>
      <c r="S156" s="152">
        <v>0</v>
      </c>
      <c r="T156" s="149">
        <v>0</v>
      </c>
      <c r="U156" s="39">
        <v>0</v>
      </c>
      <c r="V156" s="40">
        <v>0</v>
      </c>
      <c r="W156" s="42">
        <f t="shared" si="73"/>
        <v>0</v>
      </c>
      <c r="X156" s="98">
        <f t="shared" si="72"/>
        <v>0</v>
      </c>
    </row>
    <row r="157" ht="30" customHeight="1" spans="1:24">
      <c r="A157" s="41">
        <v>10</v>
      </c>
      <c r="B157" s="30">
        <v>45931</v>
      </c>
      <c r="C157" s="31">
        <v>0</v>
      </c>
      <c r="D157" s="32">
        <v>0</v>
      </c>
      <c r="E157" s="33">
        <v>0</v>
      </c>
      <c r="F157" s="32">
        <v>0</v>
      </c>
      <c r="G157" s="35">
        <v>0</v>
      </c>
      <c r="H157" s="34">
        <v>0</v>
      </c>
      <c r="I157" s="36">
        <f t="shared" si="68"/>
        <v>0</v>
      </c>
      <c r="J157" s="37">
        <f t="shared" si="69"/>
        <v>0</v>
      </c>
      <c r="K157" s="38">
        <v>3</v>
      </c>
      <c r="L157" s="32">
        <v>94.65</v>
      </c>
      <c r="M157" s="33">
        <v>13</v>
      </c>
      <c r="N157" s="32">
        <v>413.6</v>
      </c>
      <c r="O157" s="39">
        <v>22</v>
      </c>
      <c r="P157" s="40">
        <v>696.6</v>
      </c>
      <c r="Q157" s="160">
        <f t="shared" si="70"/>
        <v>38</v>
      </c>
      <c r="R157" s="161">
        <f t="shared" si="71"/>
        <v>1204.85</v>
      </c>
      <c r="S157" s="152">
        <v>0</v>
      </c>
      <c r="T157" s="149">
        <v>0</v>
      </c>
      <c r="U157" s="39">
        <v>0</v>
      </c>
      <c r="V157" s="40">
        <v>0</v>
      </c>
      <c r="W157" s="42">
        <f t="shared" si="73"/>
        <v>0</v>
      </c>
      <c r="X157" s="98">
        <f t="shared" si="72"/>
        <v>0</v>
      </c>
    </row>
    <row r="158" ht="30" customHeight="1" spans="1:24">
      <c r="A158" s="41">
        <v>11</v>
      </c>
      <c r="B158" s="30">
        <v>45962</v>
      </c>
      <c r="C158" s="31">
        <v>0</v>
      </c>
      <c r="D158" s="32">
        <v>0</v>
      </c>
      <c r="E158" s="33">
        <v>0</v>
      </c>
      <c r="F158" s="32">
        <v>0</v>
      </c>
      <c r="G158" s="35">
        <v>0</v>
      </c>
      <c r="H158" s="34">
        <v>0</v>
      </c>
      <c r="I158" s="36">
        <f t="shared" si="68"/>
        <v>0</v>
      </c>
      <c r="J158" s="37">
        <f t="shared" si="69"/>
        <v>0</v>
      </c>
      <c r="K158" s="38">
        <v>0</v>
      </c>
      <c r="L158" s="32">
        <v>0</v>
      </c>
      <c r="M158" s="33">
        <v>0</v>
      </c>
      <c r="N158" s="32">
        <v>0</v>
      </c>
      <c r="O158" s="39">
        <v>0</v>
      </c>
      <c r="P158" s="40">
        <v>0</v>
      </c>
      <c r="Q158" s="160">
        <f t="shared" si="70"/>
        <v>0</v>
      </c>
      <c r="R158" s="161">
        <f t="shared" si="71"/>
        <v>0</v>
      </c>
      <c r="S158" s="152">
        <v>0</v>
      </c>
      <c r="T158" s="149">
        <v>0</v>
      </c>
      <c r="U158" s="39">
        <v>0</v>
      </c>
      <c r="V158" s="40">
        <v>0</v>
      </c>
      <c r="W158" s="42">
        <f t="shared" si="73"/>
        <v>0</v>
      </c>
      <c r="X158" s="98">
        <f t="shared" si="72"/>
        <v>0</v>
      </c>
    </row>
    <row r="159" ht="30" customHeight="1" spans="1:24">
      <c r="A159" s="41">
        <v>12</v>
      </c>
      <c r="B159" s="30">
        <v>45992</v>
      </c>
      <c r="C159" s="31"/>
      <c r="D159" s="32"/>
      <c r="E159" s="33"/>
      <c r="F159" s="32"/>
      <c r="G159" s="35"/>
      <c r="H159" s="34"/>
      <c r="I159" s="36">
        <f t="shared" si="68"/>
        <v>0</v>
      </c>
      <c r="J159" s="37">
        <f t="shared" si="69"/>
        <v>0</v>
      </c>
      <c r="K159" s="38"/>
      <c r="L159" s="32"/>
      <c r="M159" s="33"/>
      <c r="N159" s="32"/>
      <c r="O159" s="39"/>
      <c r="P159" s="40"/>
      <c r="Q159" s="160">
        <f t="shared" si="70"/>
        <v>0</v>
      </c>
      <c r="R159" s="161">
        <f t="shared" si="71"/>
        <v>0</v>
      </c>
      <c r="S159" s="152"/>
      <c r="T159" s="149"/>
      <c r="U159" s="39"/>
      <c r="V159" s="40"/>
      <c r="W159" s="42">
        <f t="shared" si="73"/>
        <v>0</v>
      </c>
      <c r="X159" s="98">
        <f t="shared" si="72"/>
        <v>0</v>
      </c>
    </row>
    <row r="160" ht="30" customHeight="1" spans="1:24">
      <c r="A160" s="54"/>
      <c r="B160" s="55" t="s">
        <v>25</v>
      </c>
      <c r="C160" s="54">
        <f t="shared" ref="A160:X160" si="74">SUM(C148:C159)</f>
        <v>0</v>
      </c>
      <c r="D160" s="56">
        <f t="shared" si="74"/>
        <v>0</v>
      </c>
      <c r="E160" s="57">
        <f t="shared" si="74"/>
        <v>7</v>
      </c>
      <c r="F160" s="56">
        <f t="shared" si="74"/>
        <v>218.3</v>
      </c>
      <c r="G160" s="57">
        <f t="shared" si="74"/>
        <v>0</v>
      </c>
      <c r="H160" s="58">
        <f t="shared" si="74"/>
        <v>0</v>
      </c>
      <c r="I160" s="54">
        <f t="shared" si="74"/>
        <v>7</v>
      </c>
      <c r="J160" s="59">
        <f t="shared" si="74"/>
        <v>218.3</v>
      </c>
      <c r="K160" s="60">
        <f t="shared" si="74"/>
        <v>40</v>
      </c>
      <c r="L160" s="61">
        <f t="shared" si="74"/>
        <v>1268.05</v>
      </c>
      <c r="M160" s="62">
        <f t="shared" si="74"/>
        <v>476</v>
      </c>
      <c r="N160" s="56">
        <f t="shared" si="74"/>
        <v>15045.8</v>
      </c>
      <c r="O160" s="57">
        <f t="shared" si="74"/>
        <v>134</v>
      </c>
      <c r="P160" s="58">
        <f t="shared" si="74"/>
        <v>4235.15</v>
      </c>
      <c r="Q160" s="164">
        <f t="shared" si="74"/>
        <v>650</v>
      </c>
      <c r="R160" s="165">
        <f t="shared" si="74"/>
        <v>20549</v>
      </c>
      <c r="S160" s="153">
        <f t="shared" si="74"/>
        <v>1</v>
      </c>
      <c r="T160" s="56">
        <f t="shared" si="74"/>
        <v>31.3</v>
      </c>
      <c r="U160" s="57">
        <f t="shared" si="74"/>
        <v>12</v>
      </c>
      <c r="V160" s="58">
        <f t="shared" si="74"/>
        <v>369.95</v>
      </c>
      <c r="W160" s="54">
        <f t="shared" si="74"/>
        <v>13</v>
      </c>
      <c r="X160" s="136">
        <f t="shared" si="74"/>
        <v>401.25</v>
      </c>
    </row>
    <row r="161" ht="47" customHeight="1" spans="1:24">
      <c r="A161" s="138" t="s">
        <v>280</v>
      </c>
      <c r="B161" s="138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</row>
    <row r="162" ht="30" customHeight="1" spans="1:24">
      <c r="A162" s="4" t="s">
        <v>1</v>
      </c>
      <c r="B162" s="5" t="s">
        <v>2</v>
      </c>
      <c r="C162" s="4" t="s">
        <v>281</v>
      </c>
      <c r="D162" s="6"/>
      <c r="E162" s="6" t="s">
        <v>282</v>
      </c>
      <c r="F162" s="5"/>
      <c r="G162" s="6" t="s">
        <v>283</v>
      </c>
      <c r="H162" s="5"/>
      <c r="I162" s="7" t="s">
        <v>284</v>
      </c>
      <c r="J162" s="8"/>
      <c r="K162" s="9" t="s">
        <v>285</v>
      </c>
      <c r="L162" s="6"/>
      <c r="M162" s="6" t="s">
        <v>286</v>
      </c>
      <c r="N162" s="5"/>
      <c r="O162" s="6" t="s">
        <v>287</v>
      </c>
      <c r="P162" s="5"/>
      <c r="Q162" s="10" t="s">
        <v>288</v>
      </c>
      <c r="R162" s="15"/>
      <c r="S162" s="68" t="s">
        <v>289</v>
      </c>
      <c r="T162" s="6"/>
      <c r="U162" s="6" t="s">
        <v>290</v>
      </c>
      <c r="V162" s="139"/>
      <c r="W162" s="10" t="s">
        <v>291</v>
      </c>
      <c r="X162" s="73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21" t="s">
        <v>22</v>
      </c>
      <c r="R163" s="28" t="s">
        <v>23</v>
      </c>
      <c r="S163" s="75" t="s">
        <v>9</v>
      </c>
      <c r="T163" s="19" t="s">
        <v>10</v>
      </c>
      <c r="U163" s="19" t="s">
        <v>9</v>
      </c>
      <c r="V163" s="140" t="s">
        <v>10</v>
      </c>
      <c r="W163" s="21" t="s">
        <v>9</v>
      </c>
      <c r="X163" s="22" t="s">
        <v>10</v>
      </c>
    </row>
    <row r="164" ht="30" customHeight="1" spans="1:24">
      <c r="A164" s="29">
        <v>1</v>
      </c>
      <c r="B164" s="30">
        <v>45658</v>
      </c>
      <c r="C164" s="31">
        <v>0</v>
      </c>
      <c r="D164" s="32">
        <v>0</v>
      </c>
      <c r="E164" s="33">
        <v>0</v>
      </c>
      <c r="F164" s="32">
        <v>0</v>
      </c>
      <c r="G164" s="35">
        <v>0</v>
      </c>
      <c r="H164" s="34">
        <v>0</v>
      </c>
      <c r="I164" s="36">
        <f t="shared" ref="I164:I175" si="75">C164+E164+G164</f>
        <v>0</v>
      </c>
      <c r="J164" s="37">
        <f t="shared" ref="J164:J175" si="76">D164+F164+H164</f>
        <v>0</v>
      </c>
      <c r="K164" s="38">
        <v>0</v>
      </c>
      <c r="L164" s="32">
        <v>0</v>
      </c>
      <c r="M164" s="33">
        <v>0</v>
      </c>
      <c r="N164" s="32">
        <v>0</v>
      </c>
      <c r="O164" s="39">
        <v>0</v>
      </c>
      <c r="P164" s="40">
        <v>0</v>
      </c>
      <c r="Q164" s="41">
        <f t="shared" ref="Q164:Q175" si="77">K164+M164+O164</f>
        <v>0</v>
      </c>
      <c r="R164" s="141">
        <f t="shared" ref="R164:R175" si="78">L164+N164+P164</f>
        <v>0</v>
      </c>
      <c r="S164" s="152">
        <v>0</v>
      </c>
      <c r="T164" s="149">
        <v>0</v>
      </c>
      <c r="U164" s="39">
        <v>0</v>
      </c>
      <c r="V164" s="40">
        <v>0</v>
      </c>
      <c r="W164" s="42">
        <f t="shared" ref="W164:W175" si="79">S164+U164</f>
        <v>0</v>
      </c>
      <c r="X164" s="98">
        <f t="shared" ref="X164:X175" si="80">T164+V164</f>
        <v>0</v>
      </c>
    </row>
    <row r="165" ht="30" customHeight="1" spans="1:24">
      <c r="A165" s="41">
        <v>2</v>
      </c>
      <c r="B165" s="30">
        <v>45689</v>
      </c>
      <c r="C165" s="31">
        <v>0</v>
      </c>
      <c r="D165" s="32">
        <v>0</v>
      </c>
      <c r="E165" s="33">
        <v>0</v>
      </c>
      <c r="F165" s="32">
        <v>0</v>
      </c>
      <c r="G165" s="35">
        <v>0</v>
      </c>
      <c r="H165" s="34">
        <v>0</v>
      </c>
      <c r="I165" s="36">
        <f t="shared" si="75"/>
        <v>0</v>
      </c>
      <c r="J165" s="37">
        <f t="shared" si="76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1">
        <f t="shared" si="77"/>
        <v>0</v>
      </c>
      <c r="R165" s="141">
        <f t="shared" si="78"/>
        <v>0</v>
      </c>
      <c r="S165" s="152">
        <v>0</v>
      </c>
      <c r="T165" s="149">
        <v>0</v>
      </c>
      <c r="U165" s="39">
        <v>0</v>
      </c>
      <c r="V165" s="40">
        <v>0</v>
      </c>
      <c r="W165" s="42">
        <f t="shared" si="79"/>
        <v>0</v>
      </c>
      <c r="X165" s="98">
        <f t="shared" si="80"/>
        <v>0</v>
      </c>
    </row>
    <row r="166" ht="30" customHeight="1" spans="1:24">
      <c r="A166" s="41">
        <v>3</v>
      </c>
      <c r="B166" s="30">
        <v>45717</v>
      </c>
      <c r="C166" s="31">
        <v>0</v>
      </c>
      <c r="D166" s="32">
        <v>0</v>
      </c>
      <c r="E166" s="33">
        <v>0</v>
      </c>
      <c r="F166" s="32">
        <v>0</v>
      </c>
      <c r="G166" s="35">
        <v>0</v>
      </c>
      <c r="H166" s="34">
        <v>0</v>
      </c>
      <c r="I166" s="36">
        <f t="shared" si="75"/>
        <v>0</v>
      </c>
      <c r="J166" s="37">
        <f t="shared" si="76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1">
        <f t="shared" si="77"/>
        <v>0</v>
      </c>
      <c r="R166" s="141">
        <f t="shared" si="78"/>
        <v>0</v>
      </c>
      <c r="S166" s="152">
        <v>0</v>
      </c>
      <c r="T166" s="149">
        <v>0</v>
      </c>
      <c r="U166" s="39">
        <v>0</v>
      </c>
      <c r="V166" s="40">
        <v>0</v>
      </c>
      <c r="W166" s="42">
        <f t="shared" si="79"/>
        <v>0</v>
      </c>
      <c r="X166" s="98">
        <f t="shared" si="80"/>
        <v>0</v>
      </c>
    </row>
    <row r="167" ht="30" customHeight="1" spans="1:24">
      <c r="A167" s="41">
        <v>4</v>
      </c>
      <c r="B167" s="30">
        <v>45748</v>
      </c>
      <c r="C167" s="31">
        <v>0</v>
      </c>
      <c r="D167" s="32">
        <v>0</v>
      </c>
      <c r="E167" s="33">
        <v>0</v>
      </c>
      <c r="F167" s="32">
        <v>0</v>
      </c>
      <c r="G167" s="35">
        <v>0</v>
      </c>
      <c r="H167" s="34">
        <v>0</v>
      </c>
      <c r="I167" s="36">
        <f t="shared" si="75"/>
        <v>0</v>
      </c>
      <c r="J167" s="37">
        <f t="shared" si="76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1">
        <f t="shared" si="77"/>
        <v>0</v>
      </c>
      <c r="R167" s="141">
        <f t="shared" si="78"/>
        <v>0</v>
      </c>
      <c r="S167" s="152">
        <v>0</v>
      </c>
      <c r="T167" s="149">
        <v>0</v>
      </c>
      <c r="U167" s="39">
        <v>0</v>
      </c>
      <c r="V167" s="40">
        <v>0</v>
      </c>
      <c r="W167" s="42">
        <f t="shared" si="79"/>
        <v>0</v>
      </c>
      <c r="X167" s="98">
        <f t="shared" si="80"/>
        <v>0</v>
      </c>
    </row>
    <row r="168" ht="30" customHeight="1" spans="1:24">
      <c r="A168" s="41">
        <v>5</v>
      </c>
      <c r="B168" s="30">
        <v>45778</v>
      </c>
      <c r="C168" s="31">
        <v>0</v>
      </c>
      <c r="D168" s="32">
        <v>0</v>
      </c>
      <c r="E168" s="33">
        <v>0</v>
      </c>
      <c r="F168" s="32">
        <v>0</v>
      </c>
      <c r="G168" s="35">
        <v>0</v>
      </c>
      <c r="H168" s="34">
        <v>0</v>
      </c>
      <c r="I168" s="36">
        <f t="shared" si="75"/>
        <v>0</v>
      </c>
      <c r="J168" s="37">
        <f t="shared" si="76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1">
        <f t="shared" si="77"/>
        <v>0</v>
      </c>
      <c r="R168" s="141">
        <f t="shared" si="78"/>
        <v>0</v>
      </c>
      <c r="S168" s="152">
        <v>0</v>
      </c>
      <c r="T168" s="149">
        <v>0</v>
      </c>
      <c r="U168" s="39">
        <v>0</v>
      </c>
      <c r="V168" s="40">
        <v>0</v>
      </c>
      <c r="W168" s="42">
        <f t="shared" si="79"/>
        <v>0</v>
      </c>
      <c r="X168" s="98">
        <f t="shared" si="80"/>
        <v>0</v>
      </c>
    </row>
    <row r="169" ht="30" customHeight="1" spans="1:24">
      <c r="A169" s="41">
        <v>6</v>
      </c>
      <c r="B169" s="30">
        <v>45809</v>
      </c>
      <c r="C169" s="31">
        <v>0</v>
      </c>
      <c r="D169" s="32">
        <v>0</v>
      </c>
      <c r="E169" s="33">
        <v>0</v>
      </c>
      <c r="F169" s="32">
        <v>0</v>
      </c>
      <c r="G169" s="35">
        <v>0</v>
      </c>
      <c r="H169" s="34">
        <v>0</v>
      </c>
      <c r="I169" s="36">
        <f t="shared" si="75"/>
        <v>0</v>
      </c>
      <c r="J169" s="37">
        <f t="shared" si="76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1">
        <f t="shared" si="77"/>
        <v>0</v>
      </c>
      <c r="R169" s="141">
        <f t="shared" si="78"/>
        <v>0</v>
      </c>
      <c r="S169" s="152">
        <v>0</v>
      </c>
      <c r="T169" s="149">
        <v>0</v>
      </c>
      <c r="U169" s="144">
        <v>5</v>
      </c>
      <c r="V169" s="147">
        <v>153.55</v>
      </c>
      <c r="W169" s="42">
        <f t="shared" si="79"/>
        <v>5</v>
      </c>
      <c r="X169" s="98">
        <f t="shared" si="80"/>
        <v>153.55</v>
      </c>
    </row>
    <row r="170" ht="30" customHeight="1" spans="1:24">
      <c r="A170" s="41">
        <v>7</v>
      </c>
      <c r="B170" s="30">
        <v>45839</v>
      </c>
      <c r="C170" s="31">
        <v>0</v>
      </c>
      <c r="D170" s="32">
        <v>0</v>
      </c>
      <c r="E170" s="33">
        <v>0</v>
      </c>
      <c r="F170" s="32">
        <v>0</v>
      </c>
      <c r="G170" s="35">
        <v>0</v>
      </c>
      <c r="H170" s="34">
        <v>0</v>
      </c>
      <c r="I170" s="36">
        <f t="shared" si="75"/>
        <v>0</v>
      </c>
      <c r="J170" s="37">
        <f t="shared" si="76"/>
        <v>0</v>
      </c>
      <c r="K170" s="38">
        <v>0</v>
      </c>
      <c r="L170" s="32">
        <v>0</v>
      </c>
      <c r="M170" s="33">
        <v>0</v>
      </c>
      <c r="N170" s="32">
        <v>0</v>
      </c>
      <c r="O170" s="39">
        <v>0</v>
      </c>
      <c r="P170" s="40">
        <v>0</v>
      </c>
      <c r="Q170" s="41">
        <f t="shared" si="77"/>
        <v>0</v>
      </c>
      <c r="R170" s="141">
        <f t="shared" si="78"/>
        <v>0</v>
      </c>
      <c r="S170" s="152">
        <v>0</v>
      </c>
      <c r="T170" s="149">
        <v>0</v>
      </c>
      <c r="U170" s="39">
        <v>0</v>
      </c>
      <c r="V170" s="40">
        <v>0</v>
      </c>
      <c r="W170" s="42">
        <f t="shared" si="79"/>
        <v>0</v>
      </c>
      <c r="X170" s="98">
        <f t="shared" si="80"/>
        <v>0</v>
      </c>
    </row>
    <row r="171" ht="30" customHeight="1" spans="1:24">
      <c r="A171" s="41">
        <v>8</v>
      </c>
      <c r="B171" s="30">
        <v>45870</v>
      </c>
      <c r="C171" s="31">
        <v>0</v>
      </c>
      <c r="D171" s="32">
        <v>0</v>
      </c>
      <c r="E171" s="33">
        <v>0</v>
      </c>
      <c r="F171" s="32">
        <v>0</v>
      </c>
      <c r="G171" s="35">
        <v>0</v>
      </c>
      <c r="H171" s="34">
        <v>0</v>
      </c>
      <c r="I171" s="36">
        <f t="shared" si="75"/>
        <v>0</v>
      </c>
      <c r="J171" s="37">
        <f t="shared" si="76"/>
        <v>0</v>
      </c>
      <c r="K171" s="38">
        <v>0</v>
      </c>
      <c r="L171" s="32">
        <v>0</v>
      </c>
      <c r="M171" s="33">
        <v>6</v>
      </c>
      <c r="N171" s="32">
        <v>190.85</v>
      </c>
      <c r="O171" s="39">
        <v>15</v>
      </c>
      <c r="P171" s="40">
        <v>482.35</v>
      </c>
      <c r="Q171" s="41">
        <f t="shared" si="77"/>
        <v>21</v>
      </c>
      <c r="R171" s="141">
        <f t="shared" si="78"/>
        <v>673.2</v>
      </c>
      <c r="S171" s="152">
        <v>0</v>
      </c>
      <c r="T171" s="149">
        <v>0</v>
      </c>
      <c r="U171" s="39">
        <v>0</v>
      </c>
      <c r="V171" s="40">
        <v>0</v>
      </c>
      <c r="W171" s="42">
        <f t="shared" si="79"/>
        <v>0</v>
      </c>
      <c r="X171" s="98">
        <f t="shared" si="80"/>
        <v>0</v>
      </c>
    </row>
    <row r="172" ht="30" customHeight="1" spans="1:24">
      <c r="A172" s="41">
        <v>9</v>
      </c>
      <c r="B172" s="30">
        <v>45901</v>
      </c>
      <c r="C172" s="31">
        <v>0</v>
      </c>
      <c r="D172" s="32">
        <v>0</v>
      </c>
      <c r="E172" s="33">
        <v>0</v>
      </c>
      <c r="F172" s="32">
        <v>0</v>
      </c>
      <c r="G172" s="35">
        <v>0</v>
      </c>
      <c r="H172" s="34">
        <v>0</v>
      </c>
      <c r="I172" s="36">
        <f t="shared" si="75"/>
        <v>0</v>
      </c>
      <c r="J172" s="37">
        <f t="shared" si="76"/>
        <v>0</v>
      </c>
      <c r="K172" s="38">
        <v>0</v>
      </c>
      <c r="L172" s="32">
        <v>0</v>
      </c>
      <c r="M172" s="33">
        <v>26</v>
      </c>
      <c r="N172" s="32">
        <v>819</v>
      </c>
      <c r="O172" s="39">
        <v>11</v>
      </c>
      <c r="P172" s="40">
        <v>348.45</v>
      </c>
      <c r="Q172" s="41">
        <f t="shared" si="77"/>
        <v>37</v>
      </c>
      <c r="R172" s="141">
        <f t="shared" si="78"/>
        <v>1167.45</v>
      </c>
      <c r="S172" s="152">
        <v>0</v>
      </c>
      <c r="T172" s="149">
        <v>0</v>
      </c>
      <c r="U172" s="39">
        <v>0</v>
      </c>
      <c r="V172" s="40">
        <v>0</v>
      </c>
      <c r="W172" s="42">
        <f t="shared" si="79"/>
        <v>0</v>
      </c>
      <c r="X172" s="98">
        <f t="shared" si="80"/>
        <v>0</v>
      </c>
    </row>
    <row r="173" ht="30" customHeight="1" spans="1:24">
      <c r="A173" s="41">
        <v>10</v>
      </c>
      <c r="B173" s="30">
        <v>45931</v>
      </c>
      <c r="C173" s="31">
        <v>0</v>
      </c>
      <c r="D173" s="32">
        <v>0</v>
      </c>
      <c r="E173" s="33">
        <v>0</v>
      </c>
      <c r="F173" s="32">
        <v>0</v>
      </c>
      <c r="G173" s="35">
        <v>0</v>
      </c>
      <c r="H173" s="34">
        <v>0</v>
      </c>
      <c r="I173" s="36">
        <f t="shared" si="75"/>
        <v>0</v>
      </c>
      <c r="J173" s="37">
        <f t="shared" si="76"/>
        <v>0</v>
      </c>
      <c r="K173" s="38">
        <v>10</v>
      </c>
      <c r="L173" s="32">
        <v>315.35</v>
      </c>
      <c r="M173" s="33">
        <v>15</v>
      </c>
      <c r="N173" s="32">
        <v>474.35</v>
      </c>
      <c r="O173" s="39">
        <v>27</v>
      </c>
      <c r="P173" s="40">
        <v>843.2</v>
      </c>
      <c r="Q173" s="41">
        <f t="shared" si="77"/>
        <v>52</v>
      </c>
      <c r="R173" s="141">
        <f t="shared" si="78"/>
        <v>1632.9</v>
      </c>
      <c r="S173" s="152">
        <v>0</v>
      </c>
      <c r="T173" s="149">
        <v>0</v>
      </c>
      <c r="U173" s="39">
        <v>0</v>
      </c>
      <c r="V173" s="40">
        <v>0</v>
      </c>
      <c r="W173" s="42">
        <f t="shared" si="79"/>
        <v>0</v>
      </c>
      <c r="X173" s="98">
        <f t="shared" si="80"/>
        <v>0</v>
      </c>
    </row>
    <row r="174" ht="30" customHeight="1" spans="1:24">
      <c r="A174" s="41">
        <v>11</v>
      </c>
      <c r="B174" s="30">
        <v>45962</v>
      </c>
      <c r="C174" s="31">
        <v>0</v>
      </c>
      <c r="D174" s="32">
        <v>0</v>
      </c>
      <c r="E174" s="33">
        <v>0</v>
      </c>
      <c r="F174" s="32">
        <v>0</v>
      </c>
      <c r="G174" s="35">
        <v>0</v>
      </c>
      <c r="H174" s="34">
        <v>0</v>
      </c>
      <c r="I174" s="36">
        <f t="shared" si="75"/>
        <v>0</v>
      </c>
      <c r="J174" s="37">
        <f t="shared" si="76"/>
        <v>0</v>
      </c>
      <c r="K174" s="38">
        <v>0</v>
      </c>
      <c r="L174" s="32">
        <v>0</v>
      </c>
      <c r="M174" s="33">
        <v>0</v>
      </c>
      <c r="N174" s="32">
        <v>0</v>
      </c>
      <c r="O174" s="39">
        <v>0</v>
      </c>
      <c r="P174" s="40">
        <v>0</v>
      </c>
      <c r="Q174" s="41">
        <f t="shared" si="77"/>
        <v>0</v>
      </c>
      <c r="R174" s="141">
        <f t="shared" si="78"/>
        <v>0</v>
      </c>
      <c r="S174" s="152">
        <v>0</v>
      </c>
      <c r="T174" s="149">
        <v>0</v>
      </c>
      <c r="U174" s="39">
        <v>0</v>
      </c>
      <c r="V174" s="40">
        <v>0</v>
      </c>
      <c r="W174" s="42">
        <f t="shared" si="79"/>
        <v>0</v>
      </c>
      <c r="X174" s="98">
        <f t="shared" si="80"/>
        <v>0</v>
      </c>
    </row>
    <row r="175" ht="30" customHeight="1" spans="1:24">
      <c r="A175" s="41">
        <v>12</v>
      </c>
      <c r="B175" s="30">
        <v>45992</v>
      </c>
      <c r="C175" s="31"/>
      <c r="D175" s="32"/>
      <c r="E175" s="33"/>
      <c r="F175" s="32"/>
      <c r="G175" s="35"/>
      <c r="H175" s="34"/>
      <c r="I175" s="36">
        <f t="shared" si="75"/>
        <v>0</v>
      </c>
      <c r="J175" s="37">
        <f t="shared" si="76"/>
        <v>0</v>
      </c>
      <c r="K175" s="38"/>
      <c r="L175" s="32"/>
      <c r="M175" s="33"/>
      <c r="N175" s="32"/>
      <c r="O175" s="39"/>
      <c r="P175" s="40"/>
      <c r="Q175" s="41">
        <f t="shared" si="77"/>
        <v>0</v>
      </c>
      <c r="R175" s="141">
        <f t="shared" si="78"/>
        <v>0</v>
      </c>
      <c r="S175" s="152"/>
      <c r="T175" s="149"/>
      <c r="U175" s="39"/>
      <c r="V175" s="40"/>
      <c r="W175" s="42">
        <f t="shared" si="79"/>
        <v>0</v>
      </c>
      <c r="X175" s="98">
        <f t="shared" si="80"/>
        <v>0</v>
      </c>
    </row>
    <row r="176" ht="30" customHeight="1" spans="1:24">
      <c r="A176" s="54"/>
      <c r="B176" s="55" t="s">
        <v>25</v>
      </c>
      <c r="C176" s="54">
        <f t="shared" ref="C176:X176" si="81">SUM(C164:C175)</f>
        <v>0</v>
      </c>
      <c r="D176" s="56">
        <f t="shared" si="81"/>
        <v>0</v>
      </c>
      <c r="E176" s="57">
        <f t="shared" si="81"/>
        <v>0</v>
      </c>
      <c r="F176" s="56">
        <f t="shared" si="81"/>
        <v>0</v>
      </c>
      <c r="G176" s="57">
        <f t="shared" si="81"/>
        <v>0</v>
      </c>
      <c r="H176" s="58">
        <f t="shared" si="81"/>
        <v>0</v>
      </c>
      <c r="I176" s="54">
        <f t="shared" si="81"/>
        <v>0</v>
      </c>
      <c r="J176" s="59">
        <f t="shared" si="81"/>
        <v>0</v>
      </c>
      <c r="K176" s="60">
        <f t="shared" si="81"/>
        <v>10</v>
      </c>
      <c r="L176" s="61">
        <f t="shared" si="81"/>
        <v>315.35</v>
      </c>
      <c r="M176" s="62">
        <f t="shared" si="81"/>
        <v>47</v>
      </c>
      <c r="N176" s="56">
        <f t="shared" si="81"/>
        <v>1484.2</v>
      </c>
      <c r="O176" s="57">
        <f t="shared" si="81"/>
        <v>53</v>
      </c>
      <c r="P176" s="58">
        <f t="shared" si="81"/>
        <v>1674</v>
      </c>
      <c r="Q176" s="54">
        <f t="shared" si="81"/>
        <v>110</v>
      </c>
      <c r="R176" s="150">
        <f t="shared" si="81"/>
        <v>3473.55</v>
      </c>
      <c r="S176" s="153">
        <f t="shared" si="81"/>
        <v>0</v>
      </c>
      <c r="T176" s="56">
        <f t="shared" si="81"/>
        <v>0</v>
      </c>
      <c r="U176" s="57">
        <f t="shared" si="81"/>
        <v>5</v>
      </c>
      <c r="V176" s="58">
        <f t="shared" si="81"/>
        <v>153.55</v>
      </c>
      <c r="W176" s="54">
        <f t="shared" si="81"/>
        <v>5</v>
      </c>
      <c r="X176" s="136">
        <f t="shared" si="81"/>
        <v>153.55</v>
      </c>
    </row>
    <row r="177" ht="44" customHeight="1" spans="1:24">
      <c r="A177" s="138" t="s">
        <v>292</v>
      </c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</row>
    <row r="178" ht="30" customHeight="1" spans="1:24">
      <c r="A178" s="4" t="s">
        <v>1</v>
      </c>
      <c r="B178" s="5" t="s">
        <v>2</v>
      </c>
      <c r="C178" s="4" t="s">
        <v>139</v>
      </c>
      <c r="D178" s="6"/>
      <c r="E178" s="6" t="s">
        <v>140</v>
      </c>
      <c r="F178" s="5"/>
      <c r="G178" s="6" t="s">
        <v>293</v>
      </c>
      <c r="H178" s="5"/>
      <c r="I178" s="7" t="s">
        <v>294</v>
      </c>
      <c r="J178" s="8"/>
      <c r="K178" s="9" t="s">
        <v>154</v>
      </c>
      <c r="L178" s="6"/>
      <c r="M178" s="6" t="s">
        <v>155</v>
      </c>
      <c r="N178" s="5"/>
      <c r="O178" s="6" t="s">
        <v>295</v>
      </c>
      <c r="P178" s="5"/>
      <c r="Q178" s="156" t="s">
        <v>156</v>
      </c>
      <c r="R178" s="157"/>
      <c r="S178" s="68" t="s">
        <v>296</v>
      </c>
      <c r="T178" s="6"/>
      <c r="U178" s="6" t="s">
        <v>297</v>
      </c>
      <c r="V178" s="139"/>
      <c r="W178" s="10" t="s">
        <v>298</v>
      </c>
      <c r="X178" s="73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19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8" t="s">
        <v>22</v>
      </c>
      <c r="R179" s="159" t="s">
        <v>23</v>
      </c>
      <c r="S179" s="75" t="s">
        <v>9</v>
      </c>
      <c r="T179" s="19" t="s">
        <v>10</v>
      </c>
      <c r="U179" s="19" t="s">
        <v>9</v>
      </c>
      <c r="V179" s="140" t="s">
        <v>10</v>
      </c>
      <c r="W179" s="21" t="s">
        <v>9</v>
      </c>
      <c r="X179" s="22" t="s">
        <v>10</v>
      </c>
    </row>
    <row r="180" ht="30" customHeight="1" spans="1:24">
      <c r="A180" s="29">
        <v>1</v>
      </c>
      <c r="B180" s="30">
        <v>45658</v>
      </c>
      <c r="C180" s="31">
        <v>0</v>
      </c>
      <c r="D180" s="32">
        <v>0</v>
      </c>
      <c r="E180" s="33">
        <v>0</v>
      </c>
      <c r="F180" s="32">
        <v>0</v>
      </c>
      <c r="G180" s="35">
        <v>0</v>
      </c>
      <c r="H180" s="34">
        <v>0</v>
      </c>
      <c r="I180" s="36">
        <f t="shared" ref="I180:I191" si="82">C180+E180+G180</f>
        <v>0</v>
      </c>
      <c r="J180" s="37">
        <f t="shared" ref="J180:J191" si="83">D180+F180+H180</f>
        <v>0</v>
      </c>
      <c r="K180" s="38">
        <v>14</v>
      </c>
      <c r="L180" s="32">
        <v>449.75</v>
      </c>
      <c r="M180" s="33">
        <v>134</v>
      </c>
      <c r="N180" s="34">
        <v>4360.55</v>
      </c>
      <c r="O180" s="33">
        <v>0</v>
      </c>
      <c r="P180" s="34">
        <v>0</v>
      </c>
      <c r="Q180" s="160">
        <f t="shared" ref="Q180:Q191" si="84">K180+M180+O180</f>
        <v>148</v>
      </c>
      <c r="R180" s="161">
        <f t="shared" ref="R180:R191" si="85">L180+N180+P180</f>
        <v>4810.3</v>
      </c>
      <c r="S180" s="152">
        <v>0</v>
      </c>
      <c r="T180" s="149">
        <v>0</v>
      </c>
      <c r="U180" s="39">
        <v>0</v>
      </c>
      <c r="V180" s="40">
        <v>0</v>
      </c>
      <c r="W180" s="42">
        <f t="shared" ref="W180:W191" si="86">S180+U180</f>
        <v>0</v>
      </c>
      <c r="X180" s="98">
        <f t="shared" ref="X180:X191" si="87">T180+V180</f>
        <v>0</v>
      </c>
    </row>
    <row r="181" ht="30" customHeight="1" spans="1:24">
      <c r="A181" s="41">
        <v>2</v>
      </c>
      <c r="B181" s="30">
        <v>45689</v>
      </c>
      <c r="C181" s="31">
        <v>3</v>
      </c>
      <c r="D181" s="32">
        <v>81.05</v>
      </c>
      <c r="E181" s="33">
        <v>11</v>
      </c>
      <c r="F181" s="32">
        <v>308.4</v>
      </c>
      <c r="G181" s="35">
        <v>0</v>
      </c>
      <c r="H181" s="34">
        <v>0</v>
      </c>
      <c r="I181" s="36">
        <f t="shared" si="82"/>
        <v>14</v>
      </c>
      <c r="J181" s="37">
        <f t="shared" si="83"/>
        <v>389.45</v>
      </c>
      <c r="K181" s="38">
        <v>0</v>
      </c>
      <c r="L181" s="32">
        <v>0</v>
      </c>
      <c r="M181" s="33">
        <v>176</v>
      </c>
      <c r="N181" s="34">
        <v>5572.3</v>
      </c>
      <c r="O181" s="33">
        <v>0</v>
      </c>
      <c r="P181" s="34">
        <v>0</v>
      </c>
      <c r="Q181" s="160">
        <f t="shared" si="84"/>
        <v>176</v>
      </c>
      <c r="R181" s="161">
        <f t="shared" si="85"/>
        <v>5572.3</v>
      </c>
      <c r="S181" s="152">
        <v>0</v>
      </c>
      <c r="T181" s="149">
        <v>0</v>
      </c>
      <c r="U181" s="39">
        <v>0</v>
      </c>
      <c r="V181" s="40">
        <v>0</v>
      </c>
      <c r="W181" s="42">
        <f t="shared" si="86"/>
        <v>0</v>
      </c>
      <c r="X181" s="98">
        <f t="shared" si="87"/>
        <v>0</v>
      </c>
    </row>
    <row r="182" ht="30" customHeight="1" spans="1:24">
      <c r="A182" s="41">
        <v>3</v>
      </c>
      <c r="B182" s="30">
        <v>45717</v>
      </c>
      <c r="C182" s="50">
        <v>3</v>
      </c>
      <c r="D182" s="49">
        <v>64.25</v>
      </c>
      <c r="E182" s="51">
        <v>5</v>
      </c>
      <c r="F182" s="49">
        <v>135.95</v>
      </c>
      <c r="G182" s="35">
        <v>0</v>
      </c>
      <c r="H182" s="34">
        <v>0</v>
      </c>
      <c r="I182" s="36">
        <f t="shared" si="82"/>
        <v>8</v>
      </c>
      <c r="J182" s="37">
        <f t="shared" si="83"/>
        <v>200.2</v>
      </c>
      <c r="K182" s="38">
        <v>6</v>
      </c>
      <c r="L182" s="49">
        <v>193.65</v>
      </c>
      <c r="M182" s="33">
        <v>114</v>
      </c>
      <c r="N182" s="34">
        <v>3665.75</v>
      </c>
      <c r="O182" s="33">
        <v>0</v>
      </c>
      <c r="P182" s="34">
        <v>0</v>
      </c>
      <c r="Q182" s="160">
        <f t="shared" si="84"/>
        <v>120</v>
      </c>
      <c r="R182" s="161">
        <f t="shared" si="85"/>
        <v>3859.4</v>
      </c>
      <c r="S182" s="152">
        <v>0</v>
      </c>
      <c r="T182" s="149">
        <v>0</v>
      </c>
      <c r="U182" s="39">
        <v>0</v>
      </c>
      <c r="V182" s="40">
        <v>0</v>
      </c>
      <c r="W182" s="42">
        <f t="shared" si="86"/>
        <v>0</v>
      </c>
      <c r="X182" s="98">
        <f t="shared" si="87"/>
        <v>0</v>
      </c>
    </row>
    <row r="183" ht="30" customHeight="1" spans="1:24">
      <c r="A183" s="41">
        <v>4</v>
      </c>
      <c r="B183" s="30">
        <v>45748</v>
      </c>
      <c r="C183" s="50">
        <v>3</v>
      </c>
      <c r="D183" s="49">
        <v>73</v>
      </c>
      <c r="E183" s="51">
        <v>1</v>
      </c>
      <c r="F183" s="49">
        <v>23.35</v>
      </c>
      <c r="G183" s="35">
        <v>0</v>
      </c>
      <c r="H183" s="34">
        <v>0</v>
      </c>
      <c r="I183" s="36">
        <f t="shared" si="82"/>
        <v>4</v>
      </c>
      <c r="J183" s="37">
        <f t="shared" si="83"/>
        <v>96.35</v>
      </c>
      <c r="K183" s="38">
        <v>17</v>
      </c>
      <c r="L183" s="49">
        <v>544.25</v>
      </c>
      <c r="M183" s="33">
        <v>114</v>
      </c>
      <c r="N183" s="34">
        <v>3644.5</v>
      </c>
      <c r="O183" s="33">
        <v>0</v>
      </c>
      <c r="P183" s="34">
        <v>0</v>
      </c>
      <c r="Q183" s="160">
        <f t="shared" si="84"/>
        <v>131</v>
      </c>
      <c r="R183" s="161">
        <f t="shared" si="85"/>
        <v>4188.75</v>
      </c>
      <c r="S183" s="152">
        <v>0</v>
      </c>
      <c r="T183" s="149">
        <v>0</v>
      </c>
      <c r="U183" s="39">
        <v>0</v>
      </c>
      <c r="V183" s="40">
        <v>0</v>
      </c>
      <c r="W183" s="42">
        <f t="shared" si="86"/>
        <v>0</v>
      </c>
      <c r="X183" s="98">
        <f t="shared" si="87"/>
        <v>0</v>
      </c>
    </row>
    <row r="184" ht="30" customHeight="1" spans="1:24">
      <c r="A184" s="41">
        <v>5</v>
      </c>
      <c r="B184" s="30">
        <v>45778</v>
      </c>
      <c r="C184" s="31">
        <v>0</v>
      </c>
      <c r="D184" s="32">
        <v>0</v>
      </c>
      <c r="E184" s="33">
        <v>0</v>
      </c>
      <c r="F184" s="32">
        <v>0</v>
      </c>
      <c r="G184" s="35">
        <v>0</v>
      </c>
      <c r="H184" s="34">
        <v>0</v>
      </c>
      <c r="I184" s="36">
        <f t="shared" si="82"/>
        <v>0</v>
      </c>
      <c r="J184" s="37">
        <f t="shared" si="83"/>
        <v>0</v>
      </c>
      <c r="K184" s="38">
        <v>0</v>
      </c>
      <c r="L184" s="32">
        <v>0</v>
      </c>
      <c r="M184" s="33">
        <v>125</v>
      </c>
      <c r="N184" s="48">
        <v>4003.25</v>
      </c>
      <c r="O184" s="33">
        <v>0</v>
      </c>
      <c r="P184" s="34">
        <v>0</v>
      </c>
      <c r="Q184" s="160">
        <f t="shared" si="84"/>
        <v>125</v>
      </c>
      <c r="R184" s="161">
        <f t="shared" si="85"/>
        <v>4003.25</v>
      </c>
      <c r="S184" s="152">
        <v>0</v>
      </c>
      <c r="T184" s="149">
        <v>0</v>
      </c>
      <c r="U184" s="39">
        <v>0</v>
      </c>
      <c r="V184" s="40">
        <v>0</v>
      </c>
      <c r="W184" s="42">
        <f t="shared" si="86"/>
        <v>0</v>
      </c>
      <c r="X184" s="98">
        <f t="shared" si="87"/>
        <v>0</v>
      </c>
    </row>
    <row r="185" ht="30" customHeight="1" spans="1:24">
      <c r="A185" s="41">
        <v>6</v>
      </c>
      <c r="B185" s="30">
        <v>45809</v>
      </c>
      <c r="C185" s="31">
        <v>0</v>
      </c>
      <c r="D185" s="32">
        <v>0</v>
      </c>
      <c r="E185" s="33">
        <v>0</v>
      </c>
      <c r="F185" s="32">
        <v>0</v>
      </c>
      <c r="G185" s="35">
        <v>0</v>
      </c>
      <c r="H185" s="34">
        <v>0</v>
      </c>
      <c r="I185" s="36">
        <f t="shared" si="82"/>
        <v>0</v>
      </c>
      <c r="J185" s="37">
        <f t="shared" si="83"/>
        <v>0</v>
      </c>
      <c r="K185" s="38">
        <v>12</v>
      </c>
      <c r="L185" s="32">
        <v>230.35</v>
      </c>
      <c r="M185" s="33">
        <v>2</v>
      </c>
      <c r="N185" s="32">
        <v>64.85</v>
      </c>
      <c r="O185" s="33">
        <v>14</v>
      </c>
      <c r="P185" s="34">
        <v>415.85</v>
      </c>
      <c r="Q185" s="160">
        <f t="shared" si="84"/>
        <v>28</v>
      </c>
      <c r="R185" s="161">
        <f t="shared" si="85"/>
        <v>711.05</v>
      </c>
      <c r="S185" s="152">
        <v>0</v>
      </c>
      <c r="T185" s="149">
        <v>0</v>
      </c>
      <c r="U185" s="144">
        <v>0</v>
      </c>
      <c r="V185" s="45">
        <v>0</v>
      </c>
      <c r="W185" s="42">
        <f t="shared" si="86"/>
        <v>0</v>
      </c>
      <c r="X185" s="98">
        <f t="shared" si="87"/>
        <v>0</v>
      </c>
    </row>
    <row r="186" ht="30" customHeight="1" spans="1:24">
      <c r="A186" s="41">
        <v>7</v>
      </c>
      <c r="B186" s="30">
        <v>45839</v>
      </c>
      <c r="C186" s="31">
        <v>0</v>
      </c>
      <c r="D186" s="32">
        <v>0</v>
      </c>
      <c r="E186" s="33">
        <v>0</v>
      </c>
      <c r="F186" s="32">
        <v>0</v>
      </c>
      <c r="G186" s="35">
        <v>0</v>
      </c>
      <c r="H186" s="34">
        <v>0</v>
      </c>
      <c r="I186" s="36">
        <f t="shared" si="82"/>
        <v>0</v>
      </c>
      <c r="J186" s="37">
        <f t="shared" si="83"/>
        <v>0</v>
      </c>
      <c r="K186" s="38">
        <v>0</v>
      </c>
      <c r="L186" s="32">
        <v>0</v>
      </c>
      <c r="M186" s="33">
        <v>5</v>
      </c>
      <c r="N186" s="32">
        <v>156.35</v>
      </c>
      <c r="O186" s="35">
        <v>37</v>
      </c>
      <c r="P186" s="34">
        <v>1167.55</v>
      </c>
      <c r="Q186" s="160">
        <f t="shared" si="84"/>
        <v>42</v>
      </c>
      <c r="R186" s="161">
        <f t="shared" si="85"/>
        <v>1323.9</v>
      </c>
      <c r="S186" s="152">
        <v>0</v>
      </c>
      <c r="T186" s="149">
        <v>0</v>
      </c>
      <c r="U186" s="39">
        <v>0</v>
      </c>
      <c r="V186" s="40">
        <v>0</v>
      </c>
      <c r="W186" s="42">
        <f t="shared" si="86"/>
        <v>0</v>
      </c>
      <c r="X186" s="98">
        <f t="shared" si="87"/>
        <v>0</v>
      </c>
    </row>
    <row r="187" ht="30" customHeight="1" spans="1:24">
      <c r="A187" s="41">
        <v>8</v>
      </c>
      <c r="B187" s="30">
        <v>45870</v>
      </c>
      <c r="C187" s="31">
        <v>0</v>
      </c>
      <c r="D187" s="32">
        <v>0</v>
      </c>
      <c r="E187" s="33">
        <v>0</v>
      </c>
      <c r="F187" s="32">
        <v>0</v>
      </c>
      <c r="G187" s="35">
        <v>1</v>
      </c>
      <c r="H187" s="34">
        <v>38.75</v>
      </c>
      <c r="I187" s="36">
        <f t="shared" si="82"/>
        <v>1</v>
      </c>
      <c r="J187" s="37">
        <f t="shared" si="83"/>
        <v>38.75</v>
      </c>
      <c r="K187" s="38">
        <v>0</v>
      </c>
      <c r="L187" s="32">
        <v>0</v>
      </c>
      <c r="M187" s="33">
        <v>1</v>
      </c>
      <c r="N187" s="32">
        <v>33.4</v>
      </c>
      <c r="O187" s="35">
        <v>51</v>
      </c>
      <c r="P187" s="34">
        <v>1611.65</v>
      </c>
      <c r="Q187" s="160">
        <f t="shared" si="84"/>
        <v>52</v>
      </c>
      <c r="R187" s="161">
        <f t="shared" si="85"/>
        <v>1645.05</v>
      </c>
      <c r="S187" s="146">
        <v>0</v>
      </c>
      <c r="T187" s="144">
        <v>0</v>
      </c>
      <c r="U187" s="44">
        <v>4</v>
      </c>
      <c r="V187" s="147">
        <v>129.8</v>
      </c>
      <c r="W187" s="42">
        <f t="shared" si="86"/>
        <v>4</v>
      </c>
      <c r="X187" s="98">
        <f t="shared" si="87"/>
        <v>129.8</v>
      </c>
    </row>
    <row r="188" ht="30" customHeight="1" spans="1:24">
      <c r="A188" s="41">
        <v>9</v>
      </c>
      <c r="B188" s="30">
        <v>45901</v>
      </c>
      <c r="C188" s="31">
        <v>0</v>
      </c>
      <c r="D188" s="32">
        <v>0</v>
      </c>
      <c r="E188" s="33">
        <v>0</v>
      </c>
      <c r="F188" s="32">
        <v>0</v>
      </c>
      <c r="G188" s="35">
        <v>0</v>
      </c>
      <c r="H188" s="34">
        <v>0</v>
      </c>
      <c r="I188" s="36">
        <f t="shared" si="82"/>
        <v>0</v>
      </c>
      <c r="J188" s="37">
        <f t="shared" si="83"/>
        <v>0</v>
      </c>
      <c r="K188" s="38">
        <v>7</v>
      </c>
      <c r="L188" s="32">
        <v>245.1</v>
      </c>
      <c r="M188" s="33">
        <v>11</v>
      </c>
      <c r="N188" s="32">
        <v>355.05</v>
      </c>
      <c r="O188" s="35">
        <v>21</v>
      </c>
      <c r="P188" s="34">
        <v>657.5</v>
      </c>
      <c r="Q188" s="160">
        <f t="shared" si="84"/>
        <v>39</v>
      </c>
      <c r="R188" s="161">
        <f t="shared" si="85"/>
        <v>1257.65</v>
      </c>
      <c r="S188" s="152">
        <v>0</v>
      </c>
      <c r="T188" s="149">
        <v>0</v>
      </c>
      <c r="U188" s="39">
        <v>0</v>
      </c>
      <c r="V188" s="40">
        <v>0</v>
      </c>
      <c r="W188" s="42">
        <f t="shared" si="86"/>
        <v>0</v>
      </c>
      <c r="X188" s="98">
        <f t="shared" si="87"/>
        <v>0</v>
      </c>
    </row>
    <row r="189" ht="30" customHeight="1" spans="1:24">
      <c r="A189" s="41">
        <v>10</v>
      </c>
      <c r="B189" s="30">
        <v>45931</v>
      </c>
      <c r="C189" s="31">
        <v>0</v>
      </c>
      <c r="D189" s="32">
        <v>0</v>
      </c>
      <c r="E189" s="33">
        <v>0</v>
      </c>
      <c r="F189" s="32">
        <v>0</v>
      </c>
      <c r="G189" s="35">
        <v>0</v>
      </c>
      <c r="H189" s="34">
        <v>0</v>
      </c>
      <c r="I189" s="36">
        <f t="shared" si="82"/>
        <v>0</v>
      </c>
      <c r="J189" s="37">
        <f t="shared" si="83"/>
        <v>0</v>
      </c>
      <c r="K189" s="38">
        <v>6</v>
      </c>
      <c r="L189" s="32">
        <v>199.85</v>
      </c>
      <c r="M189" s="33">
        <v>28</v>
      </c>
      <c r="N189" s="32">
        <v>894.95</v>
      </c>
      <c r="O189" s="35">
        <v>32</v>
      </c>
      <c r="P189" s="34">
        <v>1077.45</v>
      </c>
      <c r="Q189" s="160">
        <f t="shared" si="84"/>
        <v>66</v>
      </c>
      <c r="R189" s="161">
        <f t="shared" si="85"/>
        <v>2172.25</v>
      </c>
      <c r="S189" s="152">
        <v>0</v>
      </c>
      <c r="T189" s="149">
        <v>0</v>
      </c>
      <c r="U189" s="39">
        <v>0</v>
      </c>
      <c r="V189" s="40">
        <v>0</v>
      </c>
      <c r="W189" s="42">
        <f t="shared" si="86"/>
        <v>0</v>
      </c>
      <c r="X189" s="98">
        <f t="shared" si="87"/>
        <v>0</v>
      </c>
    </row>
    <row r="190" ht="30" customHeight="1" spans="1:24">
      <c r="A190" s="41">
        <v>11</v>
      </c>
      <c r="B190" s="30">
        <v>45962</v>
      </c>
      <c r="C190" s="31">
        <v>0</v>
      </c>
      <c r="D190" s="32">
        <v>0</v>
      </c>
      <c r="E190" s="33">
        <v>0</v>
      </c>
      <c r="F190" s="32">
        <v>0</v>
      </c>
      <c r="G190" s="35">
        <v>0</v>
      </c>
      <c r="H190" s="34">
        <v>0</v>
      </c>
      <c r="I190" s="36">
        <f t="shared" si="82"/>
        <v>0</v>
      </c>
      <c r="J190" s="37">
        <f t="shared" si="83"/>
        <v>0</v>
      </c>
      <c r="K190" s="38">
        <v>0</v>
      </c>
      <c r="L190" s="32">
        <v>0</v>
      </c>
      <c r="M190" s="32">
        <v>0</v>
      </c>
      <c r="N190" s="32">
        <v>0</v>
      </c>
      <c r="O190" s="33">
        <v>0</v>
      </c>
      <c r="P190" s="34">
        <v>0</v>
      </c>
      <c r="Q190" s="160">
        <f t="shared" si="84"/>
        <v>0</v>
      </c>
      <c r="R190" s="161">
        <f t="shared" si="85"/>
        <v>0</v>
      </c>
      <c r="S190" s="152">
        <v>0</v>
      </c>
      <c r="T190" s="149">
        <v>0</v>
      </c>
      <c r="U190" s="39">
        <v>0</v>
      </c>
      <c r="V190" s="40">
        <v>0</v>
      </c>
      <c r="W190" s="42">
        <f t="shared" si="86"/>
        <v>0</v>
      </c>
      <c r="X190" s="98">
        <f t="shared" si="87"/>
        <v>0</v>
      </c>
    </row>
    <row r="191" ht="30" customHeight="1" spans="1:24">
      <c r="A191" s="41">
        <v>12</v>
      </c>
      <c r="B191" s="30">
        <v>45992</v>
      </c>
      <c r="C191" s="31"/>
      <c r="D191" s="32"/>
      <c r="E191" s="33"/>
      <c r="F191" s="32"/>
      <c r="G191" s="35"/>
      <c r="H191" s="34"/>
      <c r="I191" s="36">
        <f t="shared" si="82"/>
        <v>0</v>
      </c>
      <c r="J191" s="37">
        <f t="shared" si="83"/>
        <v>0</v>
      </c>
      <c r="K191" s="38"/>
      <c r="L191" s="32"/>
      <c r="M191" s="32"/>
      <c r="N191" s="32"/>
      <c r="O191" s="33"/>
      <c r="P191" s="34"/>
      <c r="Q191" s="160">
        <f t="shared" si="84"/>
        <v>0</v>
      </c>
      <c r="R191" s="161">
        <f t="shared" si="85"/>
        <v>0</v>
      </c>
      <c r="S191" s="152"/>
      <c r="T191" s="149"/>
      <c r="U191" s="39"/>
      <c r="V191" s="40"/>
      <c r="W191" s="42">
        <f t="shared" si="86"/>
        <v>0</v>
      </c>
      <c r="X191" s="98">
        <f t="shared" si="87"/>
        <v>0</v>
      </c>
    </row>
    <row r="192" ht="30" customHeight="1" spans="1:24">
      <c r="A192" s="54"/>
      <c r="B192" s="55" t="s">
        <v>25</v>
      </c>
      <c r="C192" s="54">
        <f t="shared" ref="C192:X192" si="88">SUM(C180:C191)</f>
        <v>9</v>
      </c>
      <c r="D192" s="56">
        <f t="shared" si="88"/>
        <v>218.3</v>
      </c>
      <c r="E192" s="57">
        <f t="shared" si="88"/>
        <v>17</v>
      </c>
      <c r="F192" s="56">
        <f t="shared" si="88"/>
        <v>467.7</v>
      </c>
      <c r="G192" s="57">
        <f t="shared" si="88"/>
        <v>1</v>
      </c>
      <c r="H192" s="58">
        <f t="shared" si="88"/>
        <v>38.75</v>
      </c>
      <c r="I192" s="54">
        <f t="shared" si="88"/>
        <v>27</v>
      </c>
      <c r="J192" s="59">
        <f t="shared" si="88"/>
        <v>724.75</v>
      </c>
      <c r="K192" s="60">
        <f t="shared" si="88"/>
        <v>62</v>
      </c>
      <c r="L192" s="61">
        <f t="shared" si="88"/>
        <v>1862.95</v>
      </c>
      <c r="M192" s="61">
        <f t="shared" si="88"/>
        <v>710</v>
      </c>
      <c r="N192" s="61">
        <f t="shared" si="88"/>
        <v>22750.95</v>
      </c>
      <c r="O192" s="62">
        <f t="shared" si="88"/>
        <v>155</v>
      </c>
      <c r="P192" s="58">
        <f t="shared" si="88"/>
        <v>4930</v>
      </c>
      <c r="Q192" s="164">
        <f t="shared" si="88"/>
        <v>927</v>
      </c>
      <c r="R192" s="165">
        <f t="shared" si="88"/>
        <v>29543.9</v>
      </c>
      <c r="S192" s="153">
        <f t="shared" si="88"/>
        <v>0</v>
      </c>
      <c r="T192" s="56">
        <f t="shared" si="88"/>
        <v>0</v>
      </c>
      <c r="U192" s="57">
        <f t="shared" si="88"/>
        <v>4</v>
      </c>
      <c r="V192" s="58">
        <f t="shared" si="88"/>
        <v>129.8</v>
      </c>
      <c r="W192" s="54">
        <f t="shared" si="88"/>
        <v>4</v>
      </c>
      <c r="X192" s="136">
        <f t="shared" si="88"/>
        <v>129.8</v>
      </c>
    </row>
    <row r="193" ht="51" customHeight="1" spans="1:24">
      <c r="A193" s="138" t="s">
        <v>299</v>
      </c>
      <c r="B193" s="138"/>
      <c r="C193" s="138"/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  <c r="O193" s="138"/>
      <c r="P193" s="138"/>
      <c r="Q193" s="138"/>
      <c r="R193" s="138"/>
      <c r="S193" s="138"/>
      <c r="T193" s="138"/>
      <c r="U193" s="138"/>
      <c r="V193" s="138"/>
      <c r="W193" s="138"/>
      <c r="X193" s="138"/>
    </row>
    <row r="194" ht="30" customHeight="1" spans="1:24">
      <c r="A194" s="4" t="s">
        <v>1</v>
      </c>
      <c r="B194" s="5" t="s">
        <v>2</v>
      </c>
      <c r="C194" s="4" t="s">
        <v>300</v>
      </c>
      <c r="D194" s="6"/>
      <c r="E194" s="6" t="s">
        <v>301</v>
      </c>
      <c r="F194" s="5"/>
      <c r="G194" s="6" t="s">
        <v>302</v>
      </c>
      <c r="H194" s="5"/>
      <c r="I194" s="7" t="s">
        <v>303</v>
      </c>
      <c r="J194" s="8"/>
      <c r="K194" s="9" t="s">
        <v>304</v>
      </c>
      <c r="L194" s="6"/>
      <c r="M194" s="6" t="s">
        <v>305</v>
      </c>
      <c r="N194" s="5"/>
      <c r="O194" s="6" t="s">
        <v>306</v>
      </c>
      <c r="P194" s="5"/>
      <c r="Q194" s="156" t="s">
        <v>307</v>
      </c>
      <c r="R194" s="157"/>
      <c r="S194" s="68" t="s">
        <v>308</v>
      </c>
      <c r="T194" s="6"/>
      <c r="U194" s="6" t="s">
        <v>309</v>
      </c>
      <c r="V194" s="139"/>
      <c r="W194" s="10" t="s">
        <v>310</v>
      </c>
      <c r="X194" s="73"/>
    </row>
    <row r="195" ht="30" customHeight="1" spans="1:24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8" t="s">
        <v>22</v>
      </c>
      <c r="R195" s="159" t="s">
        <v>23</v>
      </c>
      <c r="S195" s="75" t="s">
        <v>9</v>
      </c>
      <c r="T195" s="19" t="s">
        <v>10</v>
      </c>
      <c r="U195" s="19" t="s">
        <v>9</v>
      </c>
      <c r="V195" s="140" t="s">
        <v>10</v>
      </c>
      <c r="W195" s="21" t="s">
        <v>9</v>
      </c>
      <c r="X195" s="22" t="s">
        <v>10</v>
      </c>
    </row>
    <row r="196" ht="30" customHeight="1" spans="1:24">
      <c r="A196" s="29">
        <v>1</v>
      </c>
      <c r="B196" s="30">
        <v>45658</v>
      </c>
      <c r="C196" s="31">
        <v>0</v>
      </c>
      <c r="D196" s="32">
        <v>0</v>
      </c>
      <c r="E196" s="33">
        <v>0</v>
      </c>
      <c r="F196" s="32">
        <v>0</v>
      </c>
      <c r="G196" s="35">
        <v>0</v>
      </c>
      <c r="H196" s="34">
        <v>0</v>
      </c>
      <c r="I196" s="36">
        <f t="shared" ref="I196:I207" si="89">C196+E196+G196</f>
        <v>0</v>
      </c>
      <c r="J196" s="37">
        <f t="shared" ref="J196:J207" si="90">D196+F196+H196</f>
        <v>0</v>
      </c>
      <c r="K196" s="38">
        <v>0</v>
      </c>
      <c r="L196" s="32">
        <v>0</v>
      </c>
      <c r="M196" s="33">
        <v>0</v>
      </c>
      <c r="N196" s="34">
        <v>0</v>
      </c>
      <c r="O196" s="33">
        <v>0</v>
      </c>
      <c r="P196" s="34">
        <v>0</v>
      </c>
      <c r="Q196" s="160">
        <f t="shared" ref="Q196:Q207" si="91">K196+M196+O196</f>
        <v>0</v>
      </c>
      <c r="R196" s="161">
        <f t="shared" ref="R196:R207" si="92">L196+N196+P196</f>
        <v>0</v>
      </c>
      <c r="S196" s="152">
        <v>0</v>
      </c>
      <c r="T196" s="149">
        <v>0</v>
      </c>
      <c r="U196" s="39">
        <v>0</v>
      </c>
      <c r="V196" s="40">
        <v>0</v>
      </c>
      <c r="W196" s="42">
        <f t="shared" ref="W196:W207" si="93">S196+U196</f>
        <v>0</v>
      </c>
      <c r="X196" s="98">
        <f t="shared" ref="X196:X207" si="94">T196+V196</f>
        <v>0</v>
      </c>
    </row>
    <row r="197" ht="30" customHeight="1" spans="1:24">
      <c r="A197" s="41">
        <v>2</v>
      </c>
      <c r="B197" s="30">
        <v>45689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8">
        <v>0</v>
      </c>
      <c r="L197" s="32">
        <v>0</v>
      </c>
      <c r="M197" s="33">
        <v>0</v>
      </c>
      <c r="N197" s="34">
        <v>0</v>
      </c>
      <c r="O197" s="33">
        <v>0</v>
      </c>
      <c r="P197" s="34">
        <v>0</v>
      </c>
      <c r="Q197" s="160">
        <f t="shared" si="91"/>
        <v>0</v>
      </c>
      <c r="R197" s="161">
        <f t="shared" si="92"/>
        <v>0</v>
      </c>
      <c r="S197" s="152">
        <v>0</v>
      </c>
      <c r="T197" s="149">
        <v>0</v>
      </c>
      <c r="U197" s="39">
        <v>0</v>
      </c>
      <c r="V197" s="40">
        <v>0</v>
      </c>
      <c r="W197" s="42">
        <f t="shared" si="93"/>
        <v>0</v>
      </c>
      <c r="X197" s="98">
        <f t="shared" si="94"/>
        <v>0</v>
      </c>
    </row>
    <row r="198" ht="30" customHeight="1" spans="1:24">
      <c r="A198" s="41">
        <v>3</v>
      </c>
      <c r="B198" s="30">
        <v>45717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8">
        <v>0</v>
      </c>
      <c r="L198" s="32">
        <v>0</v>
      </c>
      <c r="M198" s="33">
        <v>0</v>
      </c>
      <c r="N198" s="34">
        <v>0</v>
      </c>
      <c r="O198" s="33">
        <v>0</v>
      </c>
      <c r="P198" s="34">
        <v>0</v>
      </c>
      <c r="Q198" s="160">
        <f t="shared" si="91"/>
        <v>0</v>
      </c>
      <c r="R198" s="161">
        <f t="shared" si="92"/>
        <v>0</v>
      </c>
      <c r="S198" s="152">
        <v>0</v>
      </c>
      <c r="T198" s="149">
        <v>0</v>
      </c>
      <c r="U198" s="39">
        <v>0</v>
      </c>
      <c r="V198" s="40">
        <v>0</v>
      </c>
      <c r="W198" s="42">
        <f t="shared" si="93"/>
        <v>0</v>
      </c>
      <c r="X198" s="98">
        <f t="shared" si="94"/>
        <v>0</v>
      </c>
    </row>
    <row r="199" ht="30" customHeight="1" spans="1:24">
      <c r="A199" s="41">
        <v>4</v>
      </c>
      <c r="B199" s="30">
        <v>45748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89"/>
        <v>0</v>
      </c>
      <c r="J199" s="37">
        <f t="shared" si="90"/>
        <v>0</v>
      </c>
      <c r="K199" s="38">
        <v>0</v>
      </c>
      <c r="L199" s="32">
        <v>0</v>
      </c>
      <c r="M199" s="33">
        <v>0</v>
      </c>
      <c r="N199" s="34">
        <v>0</v>
      </c>
      <c r="O199" s="33">
        <v>0</v>
      </c>
      <c r="P199" s="34">
        <v>0</v>
      </c>
      <c r="Q199" s="160">
        <f t="shared" si="91"/>
        <v>0</v>
      </c>
      <c r="R199" s="161">
        <f t="shared" si="92"/>
        <v>0</v>
      </c>
      <c r="S199" s="152">
        <v>0</v>
      </c>
      <c r="T199" s="149">
        <v>0</v>
      </c>
      <c r="U199" s="39">
        <v>0</v>
      </c>
      <c r="V199" s="40">
        <v>0</v>
      </c>
      <c r="W199" s="42">
        <f t="shared" si="93"/>
        <v>0</v>
      </c>
      <c r="X199" s="98">
        <f t="shared" si="94"/>
        <v>0</v>
      </c>
    </row>
    <row r="200" ht="30" customHeight="1" spans="1:24">
      <c r="A200" s="41">
        <v>5</v>
      </c>
      <c r="B200" s="30">
        <v>45778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89"/>
        <v>0</v>
      </c>
      <c r="J200" s="37">
        <f t="shared" si="90"/>
        <v>0</v>
      </c>
      <c r="K200" s="38">
        <v>0</v>
      </c>
      <c r="L200" s="32">
        <v>0</v>
      </c>
      <c r="M200" s="33">
        <v>0</v>
      </c>
      <c r="N200" s="34">
        <v>0</v>
      </c>
      <c r="O200" s="33">
        <v>0</v>
      </c>
      <c r="P200" s="34">
        <v>0</v>
      </c>
      <c r="Q200" s="160">
        <f t="shared" si="91"/>
        <v>0</v>
      </c>
      <c r="R200" s="161">
        <f t="shared" si="92"/>
        <v>0</v>
      </c>
      <c r="S200" s="152">
        <v>0</v>
      </c>
      <c r="T200" s="149">
        <v>0</v>
      </c>
      <c r="U200" s="39">
        <v>0</v>
      </c>
      <c r="V200" s="40">
        <v>0</v>
      </c>
      <c r="W200" s="42">
        <f t="shared" si="93"/>
        <v>0</v>
      </c>
      <c r="X200" s="98">
        <f t="shared" si="94"/>
        <v>0</v>
      </c>
    </row>
    <row r="201" ht="30" customHeight="1" spans="1:24">
      <c r="A201" s="41">
        <v>6</v>
      </c>
      <c r="B201" s="30">
        <v>45809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89"/>
        <v>0</v>
      </c>
      <c r="J201" s="37">
        <f t="shared" si="90"/>
        <v>0</v>
      </c>
      <c r="K201" s="38">
        <v>0</v>
      </c>
      <c r="L201" s="32">
        <v>0</v>
      </c>
      <c r="M201" s="33">
        <v>0</v>
      </c>
      <c r="N201" s="34">
        <v>0</v>
      </c>
      <c r="O201" s="33">
        <v>0</v>
      </c>
      <c r="P201" s="34">
        <v>0</v>
      </c>
      <c r="Q201" s="160">
        <f t="shared" si="91"/>
        <v>0</v>
      </c>
      <c r="R201" s="161">
        <f t="shared" si="92"/>
        <v>0</v>
      </c>
      <c r="S201" s="152">
        <v>0</v>
      </c>
      <c r="T201" s="149">
        <v>0</v>
      </c>
      <c r="U201" s="39">
        <v>0</v>
      </c>
      <c r="V201" s="40">
        <v>0</v>
      </c>
      <c r="W201" s="42">
        <f t="shared" si="93"/>
        <v>0</v>
      </c>
      <c r="X201" s="98">
        <f t="shared" si="94"/>
        <v>0</v>
      </c>
    </row>
    <row r="202" ht="30" customHeight="1" spans="1:24">
      <c r="A202" s="41">
        <v>7</v>
      </c>
      <c r="B202" s="30">
        <v>45839</v>
      </c>
      <c r="C202" s="31">
        <v>0</v>
      </c>
      <c r="D202" s="32">
        <v>0</v>
      </c>
      <c r="E202" s="33">
        <v>0</v>
      </c>
      <c r="F202" s="32">
        <v>0</v>
      </c>
      <c r="G202" s="35">
        <v>0</v>
      </c>
      <c r="H202" s="34">
        <v>0</v>
      </c>
      <c r="I202" s="36">
        <f t="shared" si="89"/>
        <v>0</v>
      </c>
      <c r="J202" s="37">
        <f t="shared" si="90"/>
        <v>0</v>
      </c>
      <c r="K202" s="38">
        <v>0</v>
      </c>
      <c r="L202" s="32">
        <v>0</v>
      </c>
      <c r="M202" s="33">
        <v>0</v>
      </c>
      <c r="N202" s="34">
        <v>0</v>
      </c>
      <c r="O202" s="33">
        <v>0</v>
      </c>
      <c r="P202" s="34">
        <v>0</v>
      </c>
      <c r="Q202" s="160">
        <f t="shared" si="91"/>
        <v>0</v>
      </c>
      <c r="R202" s="161">
        <f t="shared" si="92"/>
        <v>0</v>
      </c>
      <c r="S202" s="152">
        <v>0</v>
      </c>
      <c r="T202" s="149">
        <v>0</v>
      </c>
      <c r="U202" s="39">
        <v>0</v>
      </c>
      <c r="V202" s="40">
        <v>0</v>
      </c>
      <c r="W202" s="42">
        <f t="shared" si="93"/>
        <v>0</v>
      </c>
      <c r="X202" s="98">
        <f t="shared" si="94"/>
        <v>0</v>
      </c>
    </row>
    <row r="203" ht="30" customHeight="1" spans="1:24">
      <c r="A203" s="41">
        <v>8</v>
      </c>
      <c r="B203" s="30">
        <v>45870</v>
      </c>
      <c r="C203" s="31">
        <v>0</v>
      </c>
      <c r="D203" s="32">
        <v>0</v>
      </c>
      <c r="E203" s="33">
        <v>0</v>
      </c>
      <c r="F203" s="32">
        <v>0</v>
      </c>
      <c r="G203" s="35">
        <v>0</v>
      </c>
      <c r="H203" s="34">
        <v>0</v>
      </c>
      <c r="I203" s="36">
        <f t="shared" si="89"/>
        <v>0</v>
      </c>
      <c r="J203" s="37">
        <f t="shared" si="90"/>
        <v>0</v>
      </c>
      <c r="K203" s="38">
        <v>1</v>
      </c>
      <c r="L203" s="32">
        <v>31.15</v>
      </c>
      <c r="M203" s="33">
        <v>1</v>
      </c>
      <c r="N203" s="32">
        <v>32.7</v>
      </c>
      <c r="O203" s="35">
        <v>116</v>
      </c>
      <c r="P203" s="34">
        <v>3761.65</v>
      </c>
      <c r="Q203" s="160">
        <f t="shared" si="91"/>
        <v>118</v>
      </c>
      <c r="R203" s="161">
        <f t="shared" si="92"/>
        <v>3825.5</v>
      </c>
      <c r="S203" s="152">
        <v>0</v>
      </c>
      <c r="T203" s="149">
        <v>0</v>
      </c>
      <c r="U203" s="39">
        <v>0</v>
      </c>
      <c r="V203" s="40">
        <v>0</v>
      </c>
      <c r="W203" s="42">
        <f t="shared" si="93"/>
        <v>0</v>
      </c>
      <c r="X203" s="98">
        <f t="shared" si="94"/>
        <v>0</v>
      </c>
    </row>
    <row r="204" ht="30" customHeight="1" spans="1:24">
      <c r="A204" s="41">
        <v>9</v>
      </c>
      <c r="B204" s="30">
        <v>45901</v>
      </c>
      <c r="C204" s="31">
        <v>0</v>
      </c>
      <c r="D204" s="32">
        <v>0</v>
      </c>
      <c r="E204" s="33">
        <v>0</v>
      </c>
      <c r="F204" s="32">
        <v>0</v>
      </c>
      <c r="G204" s="35">
        <v>0</v>
      </c>
      <c r="H204" s="34">
        <v>0</v>
      </c>
      <c r="I204" s="36">
        <f t="shared" si="89"/>
        <v>0</v>
      </c>
      <c r="J204" s="37">
        <f t="shared" si="90"/>
        <v>0</v>
      </c>
      <c r="K204" s="38">
        <v>1</v>
      </c>
      <c r="L204" s="32">
        <v>30.6</v>
      </c>
      <c r="M204" s="33">
        <v>59</v>
      </c>
      <c r="N204" s="32">
        <v>1917.25</v>
      </c>
      <c r="O204" s="35">
        <v>42</v>
      </c>
      <c r="P204" s="34">
        <v>1352.25</v>
      </c>
      <c r="Q204" s="160">
        <f t="shared" si="91"/>
        <v>102</v>
      </c>
      <c r="R204" s="161">
        <f t="shared" si="92"/>
        <v>3300.1</v>
      </c>
      <c r="S204" s="152">
        <v>0</v>
      </c>
      <c r="T204" s="149">
        <v>0</v>
      </c>
      <c r="U204" s="39">
        <v>0</v>
      </c>
      <c r="V204" s="40">
        <v>0</v>
      </c>
      <c r="W204" s="42">
        <f t="shared" si="93"/>
        <v>0</v>
      </c>
      <c r="X204" s="98">
        <f t="shared" si="94"/>
        <v>0</v>
      </c>
    </row>
    <row r="205" ht="30" customHeight="1" spans="1:24">
      <c r="A205" s="41">
        <v>10</v>
      </c>
      <c r="B205" s="30">
        <v>45931</v>
      </c>
      <c r="C205" s="31">
        <v>0</v>
      </c>
      <c r="D205" s="32">
        <v>0</v>
      </c>
      <c r="E205" s="33">
        <v>0</v>
      </c>
      <c r="F205" s="32">
        <v>0</v>
      </c>
      <c r="G205" s="35">
        <v>0</v>
      </c>
      <c r="H205" s="34">
        <v>0</v>
      </c>
      <c r="I205" s="36">
        <f t="shared" si="89"/>
        <v>0</v>
      </c>
      <c r="J205" s="37">
        <f t="shared" si="90"/>
        <v>0</v>
      </c>
      <c r="K205" s="38">
        <v>10</v>
      </c>
      <c r="L205" s="32">
        <v>309.25</v>
      </c>
      <c r="M205" s="33">
        <v>8</v>
      </c>
      <c r="N205" s="32">
        <v>250.85</v>
      </c>
      <c r="O205" s="35">
        <v>24</v>
      </c>
      <c r="P205" s="34">
        <v>770.45</v>
      </c>
      <c r="Q205" s="160">
        <f t="shared" si="91"/>
        <v>42</v>
      </c>
      <c r="R205" s="161">
        <f t="shared" si="92"/>
        <v>1330.55</v>
      </c>
      <c r="S205" s="146">
        <v>2</v>
      </c>
      <c r="T205" s="144">
        <v>59.85</v>
      </c>
      <c r="U205" s="44">
        <v>2</v>
      </c>
      <c r="V205" s="147">
        <v>65.6</v>
      </c>
      <c r="W205" s="42">
        <f t="shared" si="93"/>
        <v>4</v>
      </c>
      <c r="X205" s="98">
        <f t="shared" si="94"/>
        <v>125.45</v>
      </c>
    </row>
    <row r="206" ht="30" customHeight="1" spans="1:24">
      <c r="A206" s="41">
        <v>11</v>
      </c>
      <c r="B206" s="30">
        <v>45962</v>
      </c>
      <c r="C206" s="31">
        <v>0</v>
      </c>
      <c r="D206" s="32">
        <v>0</v>
      </c>
      <c r="E206" s="33">
        <v>0</v>
      </c>
      <c r="F206" s="32">
        <v>0</v>
      </c>
      <c r="G206" s="35">
        <v>0</v>
      </c>
      <c r="H206" s="34">
        <v>0</v>
      </c>
      <c r="I206" s="36">
        <f t="shared" si="89"/>
        <v>0</v>
      </c>
      <c r="J206" s="37">
        <f t="shared" si="90"/>
        <v>0</v>
      </c>
      <c r="K206" s="38">
        <v>6</v>
      </c>
      <c r="L206" s="32">
        <v>196.95</v>
      </c>
      <c r="M206" s="33">
        <v>42</v>
      </c>
      <c r="N206" s="32">
        <v>1355.75</v>
      </c>
      <c r="O206" s="35">
        <v>0</v>
      </c>
      <c r="P206" s="34">
        <v>0</v>
      </c>
      <c r="Q206" s="160">
        <f t="shared" si="91"/>
        <v>48</v>
      </c>
      <c r="R206" s="161">
        <f t="shared" si="92"/>
        <v>1552.7</v>
      </c>
      <c r="S206" s="152">
        <v>0</v>
      </c>
      <c r="T206" s="149">
        <v>0</v>
      </c>
      <c r="U206" s="39">
        <v>0</v>
      </c>
      <c r="V206" s="40">
        <v>0</v>
      </c>
      <c r="W206" s="42">
        <f t="shared" si="93"/>
        <v>0</v>
      </c>
      <c r="X206" s="98">
        <f t="shared" si="94"/>
        <v>0</v>
      </c>
    </row>
    <row r="207" ht="30" customHeight="1" spans="1:24">
      <c r="A207" s="41">
        <v>12</v>
      </c>
      <c r="B207" s="30">
        <v>45992</v>
      </c>
      <c r="C207" s="31"/>
      <c r="D207" s="32"/>
      <c r="E207" s="33"/>
      <c r="F207" s="32"/>
      <c r="G207" s="35"/>
      <c r="H207" s="34"/>
      <c r="I207" s="36">
        <f t="shared" si="89"/>
        <v>0</v>
      </c>
      <c r="J207" s="37">
        <f t="shared" si="90"/>
        <v>0</v>
      </c>
      <c r="K207" s="38"/>
      <c r="L207" s="32"/>
      <c r="M207" s="32"/>
      <c r="N207" s="32"/>
      <c r="O207" s="33"/>
      <c r="P207" s="34"/>
      <c r="Q207" s="160">
        <f t="shared" si="91"/>
        <v>0</v>
      </c>
      <c r="R207" s="161">
        <f t="shared" si="92"/>
        <v>0</v>
      </c>
      <c r="S207" s="152"/>
      <c r="T207" s="149"/>
      <c r="U207" s="39"/>
      <c r="V207" s="40"/>
      <c r="W207" s="42">
        <f t="shared" si="93"/>
        <v>0</v>
      </c>
      <c r="X207" s="98">
        <f t="shared" si="94"/>
        <v>0</v>
      </c>
    </row>
    <row r="208" ht="30" customHeight="1" spans="1:24">
      <c r="A208" s="54"/>
      <c r="B208" s="55" t="s">
        <v>25</v>
      </c>
      <c r="C208" s="54">
        <f t="shared" ref="C208:X208" si="95">SUM(C196:C207)</f>
        <v>0</v>
      </c>
      <c r="D208" s="56">
        <f t="shared" si="95"/>
        <v>0</v>
      </c>
      <c r="E208" s="57">
        <f t="shared" si="95"/>
        <v>0</v>
      </c>
      <c r="F208" s="56">
        <f t="shared" si="95"/>
        <v>0</v>
      </c>
      <c r="G208" s="57">
        <f t="shared" si="95"/>
        <v>0</v>
      </c>
      <c r="H208" s="58">
        <f t="shared" si="95"/>
        <v>0</v>
      </c>
      <c r="I208" s="54">
        <f t="shared" si="95"/>
        <v>0</v>
      </c>
      <c r="J208" s="59">
        <f t="shared" si="95"/>
        <v>0</v>
      </c>
      <c r="K208" s="60">
        <f t="shared" si="95"/>
        <v>18</v>
      </c>
      <c r="L208" s="61">
        <f t="shared" si="95"/>
        <v>567.95</v>
      </c>
      <c r="M208" s="61">
        <f t="shared" si="95"/>
        <v>110</v>
      </c>
      <c r="N208" s="61">
        <f t="shared" si="95"/>
        <v>3556.55</v>
      </c>
      <c r="O208" s="62">
        <f t="shared" si="95"/>
        <v>182</v>
      </c>
      <c r="P208" s="58">
        <f t="shared" si="95"/>
        <v>5884.35</v>
      </c>
      <c r="Q208" s="164">
        <f t="shared" si="95"/>
        <v>310</v>
      </c>
      <c r="R208" s="165">
        <f t="shared" si="95"/>
        <v>10008.85</v>
      </c>
      <c r="S208" s="153">
        <f t="shared" si="95"/>
        <v>2</v>
      </c>
      <c r="T208" s="56">
        <f t="shared" si="95"/>
        <v>59.85</v>
      </c>
      <c r="U208" s="57">
        <f t="shared" si="95"/>
        <v>2</v>
      </c>
      <c r="V208" s="58">
        <f t="shared" si="95"/>
        <v>65.6</v>
      </c>
      <c r="W208" s="54">
        <f t="shared" si="95"/>
        <v>4</v>
      </c>
      <c r="X208" s="136">
        <f t="shared" si="95"/>
        <v>125.45</v>
      </c>
    </row>
    <row r="209" ht="47" customHeight="1" spans="1:25">
      <c r="A209" s="138" t="s">
        <v>311</v>
      </c>
      <c r="B209" s="138"/>
      <c r="C209" s="138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</row>
    <row r="210" ht="30" customHeight="1" spans="1:25">
      <c r="A210" s="4" t="s">
        <v>1</v>
      </c>
      <c r="B210" s="5" t="s">
        <v>2</v>
      </c>
      <c r="C210" s="4" t="s">
        <v>312</v>
      </c>
      <c r="D210" s="6"/>
      <c r="E210" s="6" t="s">
        <v>313</v>
      </c>
      <c r="F210" s="5"/>
      <c r="G210" s="6" t="s">
        <v>314</v>
      </c>
      <c r="H210" s="5"/>
      <c r="I210" s="7" t="s">
        <v>315</v>
      </c>
      <c r="J210" s="8"/>
      <c r="K210" s="9" t="s">
        <v>316</v>
      </c>
      <c r="L210" s="6"/>
      <c r="M210" s="6" t="s">
        <v>317</v>
      </c>
      <c r="N210" s="5"/>
      <c r="O210" s="6" t="s">
        <v>318</v>
      </c>
      <c r="P210" s="5"/>
      <c r="Q210" s="156" t="s">
        <v>319</v>
      </c>
      <c r="R210" s="157"/>
      <c r="S210" s="68" t="s">
        <v>320</v>
      </c>
      <c r="T210" s="6"/>
      <c r="U210" s="6" t="s">
        <v>321</v>
      </c>
      <c r="V210" s="139"/>
      <c r="W210" s="10" t="s">
        <v>322</v>
      </c>
      <c r="X210" s="11"/>
      <c r="Y210" s="166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21" t="s">
        <v>22</v>
      </c>
      <c r="J211" s="22" t="s">
        <v>23</v>
      </c>
      <c r="K211" s="23" t="s">
        <v>9</v>
      </c>
      <c r="L211" s="19" t="s">
        <v>10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8" t="s">
        <v>22</v>
      </c>
      <c r="R211" s="159" t="s">
        <v>23</v>
      </c>
      <c r="S211" s="75" t="s">
        <v>9</v>
      </c>
      <c r="T211" s="19" t="s">
        <v>10</v>
      </c>
      <c r="U211" s="19" t="s">
        <v>9</v>
      </c>
      <c r="V211" s="140" t="s">
        <v>10</v>
      </c>
      <c r="W211" s="21" t="s">
        <v>9</v>
      </c>
      <c r="X211" s="24" t="s">
        <v>10</v>
      </c>
      <c r="Y211" s="167"/>
    </row>
    <row r="212" ht="30" customHeight="1" spans="1:25">
      <c r="A212" s="29">
        <v>1</v>
      </c>
      <c r="B212" s="30">
        <v>45658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 t="shared" ref="I212:I223" si="96">C212+E212+G212</f>
        <v>0</v>
      </c>
      <c r="J212" s="37">
        <f t="shared" ref="J212:J223" si="97">D212+F212+H212</f>
        <v>0</v>
      </c>
      <c r="K212" s="31">
        <v>0</v>
      </c>
      <c r="L212" s="32">
        <v>0</v>
      </c>
      <c r="M212" s="33">
        <v>0</v>
      </c>
      <c r="N212" s="32">
        <v>0</v>
      </c>
      <c r="O212" s="35">
        <v>0</v>
      </c>
      <c r="P212" s="34">
        <v>0</v>
      </c>
      <c r="Q212" s="160">
        <f t="shared" ref="Q212:Q223" si="98">K212+M212+O212</f>
        <v>0</v>
      </c>
      <c r="R212" s="161">
        <f t="shared" ref="R212:R223" si="99">L212+N212+P212</f>
        <v>0</v>
      </c>
      <c r="S212" s="152">
        <v>0</v>
      </c>
      <c r="T212" s="149">
        <v>0</v>
      </c>
      <c r="U212" s="39">
        <v>0</v>
      </c>
      <c r="V212" s="40">
        <v>0</v>
      </c>
      <c r="W212" s="42">
        <f t="shared" ref="W212:W223" si="100">S212+U212</f>
        <v>0</v>
      </c>
      <c r="X212" s="45">
        <f t="shared" ref="X212:X223" si="101">T212+V212</f>
        <v>0</v>
      </c>
      <c r="Y212" s="168"/>
    </row>
    <row r="213" ht="30" customHeight="1" spans="1:25">
      <c r="A213" s="41">
        <v>2</v>
      </c>
      <c r="B213" s="30">
        <v>45689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 t="shared" si="96"/>
        <v>0</v>
      </c>
      <c r="J213" s="37">
        <f t="shared" si="97"/>
        <v>0</v>
      </c>
      <c r="K213" s="31">
        <v>0</v>
      </c>
      <c r="L213" s="32">
        <v>0</v>
      </c>
      <c r="M213" s="33">
        <v>0</v>
      </c>
      <c r="N213" s="32">
        <v>0</v>
      </c>
      <c r="O213" s="35">
        <v>0</v>
      </c>
      <c r="P213" s="34">
        <v>0</v>
      </c>
      <c r="Q213" s="160">
        <f t="shared" si="98"/>
        <v>0</v>
      </c>
      <c r="R213" s="161">
        <f t="shared" si="99"/>
        <v>0</v>
      </c>
      <c r="S213" s="152">
        <v>0</v>
      </c>
      <c r="T213" s="149">
        <v>0</v>
      </c>
      <c r="U213" s="39">
        <v>0</v>
      </c>
      <c r="V213" s="40">
        <v>0</v>
      </c>
      <c r="W213" s="42">
        <f t="shared" si="100"/>
        <v>0</v>
      </c>
      <c r="X213" s="45">
        <f t="shared" si="101"/>
        <v>0</v>
      </c>
      <c r="Y213" s="168"/>
    </row>
    <row r="214" ht="30" customHeight="1" spans="1:25">
      <c r="A214" s="41">
        <v>3</v>
      </c>
      <c r="B214" s="30">
        <v>45717</v>
      </c>
      <c r="C214" s="31">
        <v>0</v>
      </c>
      <c r="D214" s="32">
        <v>0</v>
      </c>
      <c r="E214" s="33">
        <v>0</v>
      </c>
      <c r="F214" s="32">
        <v>0</v>
      </c>
      <c r="G214" s="35">
        <v>0</v>
      </c>
      <c r="H214" s="34">
        <v>0</v>
      </c>
      <c r="I214" s="36">
        <f t="shared" si="96"/>
        <v>0</v>
      </c>
      <c r="J214" s="37">
        <f t="shared" si="97"/>
        <v>0</v>
      </c>
      <c r="K214" s="31">
        <v>0</v>
      </c>
      <c r="L214" s="32">
        <v>0</v>
      </c>
      <c r="M214" s="33">
        <v>0</v>
      </c>
      <c r="N214" s="32">
        <v>0</v>
      </c>
      <c r="O214" s="35">
        <v>0</v>
      </c>
      <c r="P214" s="34">
        <v>0</v>
      </c>
      <c r="Q214" s="160">
        <f t="shared" si="98"/>
        <v>0</v>
      </c>
      <c r="R214" s="161">
        <f t="shared" si="99"/>
        <v>0</v>
      </c>
      <c r="S214" s="152">
        <v>0</v>
      </c>
      <c r="T214" s="149">
        <v>0</v>
      </c>
      <c r="U214" s="39">
        <v>0</v>
      </c>
      <c r="V214" s="40">
        <v>0</v>
      </c>
      <c r="W214" s="42">
        <f t="shared" si="100"/>
        <v>0</v>
      </c>
      <c r="X214" s="45">
        <f t="shared" si="101"/>
        <v>0</v>
      </c>
      <c r="Y214" s="168"/>
    </row>
    <row r="215" ht="30" customHeight="1" spans="1:25">
      <c r="A215" s="41">
        <v>4</v>
      </c>
      <c r="B215" s="30">
        <v>45748</v>
      </c>
      <c r="C215" s="31">
        <v>0</v>
      </c>
      <c r="D215" s="32">
        <v>0</v>
      </c>
      <c r="E215" s="33">
        <v>0</v>
      </c>
      <c r="F215" s="32">
        <v>0</v>
      </c>
      <c r="G215" s="35">
        <v>0</v>
      </c>
      <c r="H215" s="34">
        <v>0</v>
      </c>
      <c r="I215" s="36">
        <f t="shared" si="96"/>
        <v>0</v>
      </c>
      <c r="J215" s="37">
        <f t="shared" si="97"/>
        <v>0</v>
      </c>
      <c r="K215" s="31">
        <v>0</v>
      </c>
      <c r="L215" s="32">
        <v>0</v>
      </c>
      <c r="M215" s="33">
        <v>0</v>
      </c>
      <c r="N215" s="32">
        <v>0</v>
      </c>
      <c r="O215" s="35">
        <v>0</v>
      </c>
      <c r="P215" s="34">
        <v>0</v>
      </c>
      <c r="Q215" s="160">
        <f t="shared" si="98"/>
        <v>0</v>
      </c>
      <c r="R215" s="161">
        <f t="shared" si="99"/>
        <v>0</v>
      </c>
      <c r="S215" s="152">
        <v>0</v>
      </c>
      <c r="T215" s="149">
        <v>0</v>
      </c>
      <c r="U215" s="39">
        <v>0</v>
      </c>
      <c r="V215" s="40">
        <v>0</v>
      </c>
      <c r="W215" s="42">
        <f t="shared" si="100"/>
        <v>0</v>
      </c>
      <c r="X215" s="45">
        <f t="shared" si="101"/>
        <v>0</v>
      </c>
      <c r="Y215" s="168"/>
    </row>
    <row r="216" ht="30" customHeight="1" spans="1:25">
      <c r="A216" s="41">
        <v>5</v>
      </c>
      <c r="B216" s="30">
        <v>45778</v>
      </c>
      <c r="C216" s="31">
        <v>0</v>
      </c>
      <c r="D216" s="32">
        <v>0</v>
      </c>
      <c r="E216" s="33">
        <v>0</v>
      </c>
      <c r="F216" s="32">
        <v>0</v>
      </c>
      <c r="G216" s="35">
        <v>0</v>
      </c>
      <c r="H216" s="34">
        <v>0</v>
      </c>
      <c r="I216" s="36">
        <f t="shared" si="96"/>
        <v>0</v>
      </c>
      <c r="J216" s="37">
        <f t="shared" si="97"/>
        <v>0</v>
      </c>
      <c r="K216" s="31">
        <v>0</v>
      </c>
      <c r="L216" s="32">
        <v>0</v>
      </c>
      <c r="M216" s="33">
        <v>0</v>
      </c>
      <c r="N216" s="32">
        <v>0</v>
      </c>
      <c r="O216" s="35">
        <v>0</v>
      </c>
      <c r="P216" s="34">
        <v>0</v>
      </c>
      <c r="Q216" s="160">
        <f t="shared" si="98"/>
        <v>0</v>
      </c>
      <c r="R216" s="161">
        <f t="shared" si="99"/>
        <v>0</v>
      </c>
      <c r="S216" s="152">
        <v>0</v>
      </c>
      <c r="T216" s="149">
        <v>0</v>
      </c>
      <c r="U216" s="39">
        <v>0</v>
      </c>
      <c r="V216" s="40">
        <v>0</v>
      </c>
      <c r="W216" s="42">
        <f t="shared" si="100"/>
        <v>0</v>
      </c>
      <c r="X216" s="45">
        <f t="shared" si="101"/>
        <v>0</v>
      </c>
      <c r="Y216" s="169"/>
    </row>
    <row r="217" ht="30" customHeight="1" spans="1:25">
      <c r="A217" s="41">
        <v>6</v>
      </c>
      <c r="B217" s="30">
        <v>45809</v>
      </c>
      <c r="C217" s="31">
        <v>0</v>
      </c>
      <c r="D217" s="32">
        <v>0</v>
      </c>
      <c r="E217" s="33">
        <v>0</v>
      </c>
      <c r="F217" s="32">
        <v>0</v>
      </c>
      <c r="G217" s="35">
        <v>0</v>
      </c>
      <c r="H217" s="34">
        <v>0</v>
      </c>
      <c r="I217" s="36">
        <f t="shared" si="96"/>
        <v>0</v>
      </c>
      <c r="J217" s="37">
        <f t="shared" si="97"/>
        <v>0</v>
      </c>
      <c r="K217" s="31">
        <v>0</v>
      </c>
      <c r="L217" s="32">
        <v>0</v>
      </c>
      <c r="M217" s="33">
        <v>0</v>
      </c>
      <c r="N217" s="32">
        <v>0</v>
      </c>
      <c r="O217" s="35">
        <v>0</v>
      </c>
      <c r="P217" s="34">
        <v>0</v>
      </c>
      <c r="Q217" s="160">
        <f t="shared" si="98"/>
        <v>0</v>
      </c>
      <c r="R217" s="161">
        <f t="shared" si="99"/>
        <v>0</v>
      </c>
      <c r="S217" s="152">
        <v>0</v>
      </c>
      <c r="T217" s="149">
        <v>0</v>
      </c>
      <c r="U217" s="39">
        <v>0</v>
      </c>
      <c r="V217" s="40">
        <v>0</v>
      </c>
      <c r="W217" s="42">
        <f t="shared" si="100"/>
        <v>0</v>
      </c>
      <c r="X217" s="45">
        <f t="shared" si="101"/>
        <v>0</v>
      </c>
      <c r="Y217" s="169"/>
    </row>
    <row r="218" ht="30" customHeight="1" spans="1:25">
      <c r="A218" s="41">
        <v>7</v>
      </c>
      <c r="B218" s="30">
        <v>45839</v>
      </c>
      <c r="C218" s="31">
        <v>0</v>
      </c>
      <c r="D218" s="32">
        <v>0</v>
      </c>
      <c r="E218" s="33">
        <v>0</v>
      </c>
      <c r="F218" s="32">
        <v>0</v>
      </c>
      <c r="G218" s="35">
        <v>0</v>
      </c>
      <c r="H218" s="34">
        <v>0</v>
      </c>
      <c r="I218" s="36">
        <f t="shared" si="96"/>
        <v>0</v>
      </c>
      <c r="J218" s="37">
        <f t="shared" si="97"/>
        <v>0</v>
      </c>
      <c r="K218" s="31">
        <v>0</v>
      </c>
      <c r="L218" s="32">
        <v>0</v>
      </c>
      <c r="M218" s="33">
        <v>0</v>
      </c>
      <c r="N218" s="32">
        <v>0</v>
      </c>
      <c r="O218" s="35">
        <v>0</v>
      </c>
      <c r="P218" s="34">
        <v>0</v>
      </c>
      <c r="Q218" s="160">
        <f t="shared" si="98"/>
        <v>0</v>
      </c>
      <c r="R218" s="161">
        <f t="shared" si="99"/>
        <v>0</v>
      </c>
      <c r="S218" s="152">
        <v>0</v>
      </c>
      <c r="T218" s="149">
        <v>0</v>
      </c>
      <c r="U218" s="39">
        <v>0</v>
      </c>
      <c r="V218" s="40">
        <v>0</v>
      </c>
      <c r="W218" s="42">
        <f t="shared" si="100"/>
        <v>0</v>
      </c>
      <c r="X218" s="45">
        <f t="shared" si="101"/>
        <v>0</v>
      </c>
      <c r="Y218" s="168"/>
    </row>
    <row r="219" ht="30" customHeight="1" spans="1:25">
      <c r="A219" s="41">
        <v>8</v>
      </c>
      <c r="B219" s="30">
        <v>45870</v>
      </c>
      <c r="C219" s="31">
        <v>0</v>
      </c>
      <c r="D219" s="32">
        <v>0</v>
      </c>
      <c r="E219" s="33">
        <v>0</v>
      </c>
      <c r="F219" s="32">
        <v>0</v>
      </c>
      <c r="G219" s="35">
        <v>0</v>
      </c>
      <c r="H219" s="34">
        <v>0</v>
      </c>
      <c r="I219" s="36">
        <f t="shared" si="96"/>
        <v>0</v>
      </c>
      <c r="J219" s="37">
        <f t="shared" si="97"/>
        <v>0</v>
      </c>
      <c r="K219" s="31">
        <v>0</v>
      </c>
      <c r="L219" s="32">
        <v>0</v>
      </c>
      <c r="M219" s="33">
        <v>0</v>
      </c>
      <c r="N219" s="32">
        <v>0</v>
      </c>
      <c r="O219" s="35">
        <v>0</v>
      </c>
      <c r="P219" s="34">
        <v>0</v>
      </c>
      <c r="Q219" s="160">
        <f t="shared" si="98"/>
        <v>0</v>
      </c>
      <c r="R219" s="161">
        <f t="shared" si="99"/>
        <v>0</v>
      </c>
      <c r="S219" s="152">
        <v>0</v>
      </c>
      <c r="T219" s="149">
        <v>0</v>
      </c>
      <c r="U219" s="39">
        <v>0</v>
      </c>
      <c r="V219" s="40">
        <v>0</v>
      </c>
      <c r="W219" s="42">
        <f t="shared" si="100"/>
        <v>0</v>
      </c>
      <c r="X219" s="45">
        <f t="shared" si="101"/>
        <v>0</v>
      </c>
      <c r="Y219" s="168"/>
    </row>
    <row r="220" ht="30" customHeight="1" spans="1:25">
      <c r="A220" s="41">
        <v>9</v>
      </c>
      <c r="B220" s="30">
        <v>45901</v>
      </c>
      <c r="C220" s="31">
        <v>1</v>
      </c>
      <c r="D220" s="32">
        <v>25.8</v>
      </c>
      <c r="E220" s="33">
        <v>2</v>
      </c>
      <c r="F220" s="32">
        <v>52.8</v>
      </c>
      <c r="G220" s="35">
        <v>5</v>
      </c>
      <c r="H220" s="34">
        <v>112.5</v>
      </c>
      <c r="I220" s="36">
        <f t="shared" si="96"/>
        <v>8</v>
      </c>
      <c r="J220" s="37">
        <f t="shared" si="97"/>
        <v>191.1</v>
      </c>
      <c r="K220" s="31">
        <v>0</v>
      </c>
      <c r="L220" s="32">
        <v>0</v>
      </c>
      <c r="M220" s="33">
        <v>0</v>
      </c>
      <c r="N220" s="32">
        <v>0</v>
      </c>
      <c r="O220" s="35">
        <v>0</v>
      </c>
      <c r="P220" s="34">
        <v>0</v>
      </c>
      <c r="Q220" s="160">
        <f t="shared" si="98"/>
        <v>0</v>
      </c>
      <c r="R220" s="161">
        <f t="shared" si="99"/>
        <v>0</v>
      </c>
      <c r="S220" s="152">
        <v>0</v>
      </c>
      <c r="T220" s="149">
        <v>0</v>
      </c>
      <c r="U220" s="39">
        <v>0</v>
      </c>
      <c r="V220" s="40">
        <v>0</v>
      </c>
      <c r="W220" s="42">
        <f t="shared" si="100"/>
        <v>0</v>
      </c>
      <c r="X220" s="45">
        <f t="shared" si="101"/>
        <v>0</v>
      </c>
      <c r="Y220" s="168"/>
    </row>
    <row r="221" ht="30" customHeight="1" spans="1:25">
      <c r="A221" s="41">
        <v>10</v>
      </c>
      <c r="B221" s="30">
        <v>45931</v>
      </c>
      <c r="C221" s="31">
        <v>1</v>
      </c>
      <c r="D221" s="32">
        <v>23.25</v>
      </c>
      <c r="E221" s="33">
        <v>0</v>
      </c>
      <c r="F221" s="32">
        <v>0</v>
      </c>
      <c r="G221" s="35">
        <v>0</v>
      </c>
      <c r="H221" s="34">
        <v>0</v>
      </c>
      <c r="I221" s="36">
        <f t="shared" si="96"/>
        <v>1</v>
      </c>
      <c r="J221" s="37">
        <f t="shared" si="97"/>
        <v>23.25</v>
      </c>
      <c r="K221" s="31">
        <v>0</v>
      </c>
      <c r="L221" s="32">
        <v>0</v>
      </c>
      <c r="M221" s="33">
        <v>0</v>
      </c>
      <c r="N221" s="32">
        <v>0</v>
      </c>
      <c r="O221" s="35">
        <v>0</v>
      </c>
      <c r="P221" s="34">
        <v>0</v>
      </c>
      <c r="Q221" s="160">
        <f t="shared" si="98"/>
        <v>0</v>
      </c>
      <c r="R221" s="161">
        <f t="shared" si="99"/>
        <v>0</v>
      </c>
      <c r="S221" s="152">
        <v>0</v>
      </c>
      <c r="T221" s="149">
        <v>0</v>
      </c>
      <c r="U221" s="39">
        <v>0</v>
      </c>
      <c r="V221" s="40">
        <v>0</v>
      </c>
      <c r="W221" s="42">
        <f t="shared" si="100"/>
        <v>0</v>
      </c>
      <c r="X221" s="45">
        <f t="shared" si="101"/>
        <v>0</v>
      </c>
      <c r="Y221" s="168"/>
    </row>
    <row r="222" ht="30" customHeight="1" spans="1:25">
      <c r="A222" s="41">
        <v>11</v>
      </c>
      <c r="B222" s="30">
        <v>45962</v>
      </c>
      <c r="C222" s="31">
        <v>11</v>
      </c>
      <c r="D222" s="32">
        <v>272.25</v>
      </c>
      <c r="E222" s="33">
        <v>5</v>
      </c>
      <c r="F222" s="32">
        <v>125.3</v>
      </c>
      <c r="G222" s="35">
        <v>0</v>
      </c>
      <c r="H222" s="34">
        <v>0</v>
      </c>
      <c r="I222" s="36">
        <f t="shared" si="96"/>
        <v>16</v>
      </c>
      <c r="J222" s="37">
        <f t="shared" si="97"/>
        <v>397.55</v>
      </c>
      <c r="K222" s="38">
        <v>0</v>
      </c>
      <c r="L222" s="32">
        <v>0</v>
      </c>
      <c r="M222" s="32">
        <v>0</v>
      </c>
      <c r="N222" s="32">
        <v>0</v>
      </c>
      <c r="O222" s="33">
        <v>0</v>
      </c>
      <c r="P222" s="34">
        <v>0</v>
      </c>
      <c r="Q222" s="160">
        <f t="shared" si="98"/>
        <v>0</v>
      </c>
      <c r="R222" s="161">
        <f t="shared" si="99"/>
        <v>0</v>
      </c>
      <c r="S222" s="152">
        <v>0</v>
      </c>
      <c r="T222" s="149">
        <v>0</v>
      </c>
      <c r="U222" s="39">
        <v>0</v>
      </c>
      <c r="V222" s="40">
        <v>0</v>
      </c>
      <c r="W222" s="42">
        <f t="shared" si="100"/>
        <v>0</v>
      </c>
      <c r="X222" s="45">
        <f t="shared" si="101"/>
        <v>0</v>
      </c>
      <c r="Y222" s="168"/>
    </row>
    <row r="223" ht="30" customHeight="1" spans="1:25">
      <c r="A223" s="41">
        <v>12</v>
      </c>
      <c r="B223" s="30">
        <v>45992</v>
      </c>
      <c r="C223" s="31"/>
      <c r="D223" s="32"/>
      <c r="E223" s="33"/>
      <c r="F223" s="32"/>
      <c r="G223" s="35"/>
      <c r="H223" s="34"/>
      <c r="I223" s="36">
        <f t="shared" si="96"/>
        <v>0</v>
      </c>
      <c r="J223" s="37">
        <f t="shared" si="97"/>
        <v>0</v>
      </c>
      <c r="K223" s="38"/>
      <c r="L223" s="32"/>
      <c r="M223" s="32"/>
      <c r="N223" s="32"/>
      <c r="O223" s="33"/>
      <c r="P223" s="34"/>
      <c r="Q223" s="160">
        <f t="shared" si="98"/>
        <v>0</v>
      </c>
      <c r="R223" s="161">
        <f t="shared" si="99"/>
        <v>0</v>
      </c>
      <c r="S223" s="152"/>
      <c r="T223" s="149"/>
      <c r="U223" s="39"/>
      <c r="V223" s="40"/>
      <c r="W223" s="42">
        <f t="shared" si="100"/>
        <v>0</v>
      </c>
      <c r="X223" s="45">
        <f t="shared" si="101"/>
        <v>0</v>
      </c>
      <c r="Y223" s="168"/>
    </row>
    <row r="224" ht="30" customHeight="1" spans="1:25">
      <c r="A224" s="54"/>
      <c r="B224" s="55" t="s">
        <v>25</v>
      </c>
      <c r="C224" s="54">
        <f t="shared" ref="C224:X224" si="102">SUM(C212:C223)</f>
        <v>13</v>
      </c>
      <c r="D224" s="56">
        <f t="shared" si="102"/>
        <v>321.3</v>
      </c>
      <c r="E224" s="57">
        <f t="shared" si="102"/>
        <v>7</v>
      </c>
      <c r="F224" s="56">
        <f t="shared" si="102"/>
        <v>178.1</v>
      </c>
      <c r="G224" s="57">
        <f t="shared" si="102"/>
        <v>5</v>
      </c>
      <c r="H224" s="58">
        <f t="shared" si="102"/>
        <v>112.5</v>
      </c>
      <c r="I224" s="54">
        <f t="shared" si="102"/>
        <v>25</v>
      </c>
      <c r="J224" s="59">
        <f t="shared" si="102"/>
        <v>611.9</v>
      </c>
      <c r="K224" s="60">
        <f t="shared" si="102"/>
        <v>0</v>
      </c>
      <c r="L224" s="61">
        <f t="shared" si="102"/>
        <v>0</v>
      </c>
      <c r="M224" s="61">
        <f t="shared" si="102"/>
        <v>0</v>
      </c>
      <c r="N224" s="61">
        <f t="shared" si="102"/>
        <v>0</v>
      </c>
      <c r="O224" s="62">
        <f t="shared" si="102"/>
        <v>0</v>
      </c>
      <c r="P224" s="58">
        <f t="shared" si="102"/>
        <v>0</v>
      </c>
      <c r="Q224" s="164">
        <f t="shared" si="102"/>
        <v>0</v>
      </c>
      <c r="R224" s="165">
        <f t="shared" si="102"/>
        <v>0</v>
      </c>
      <c r="S224" s="153">
        <f t="shared" si="102"/>
        <v>0</v>
      </c>
      <c r="T224" s="56">
        <f t="shared" si="102"/>
        <v>0</v>
      </c>
      <c r="U224" s="57">
        <f t="shared" si="102"/>
        <v>0</v>
      </c>
      <c r="V224" s="58">
        <f t="shared" si="102"/>
        <v>0</v>
      </c>
      <c r="W224" s="54">
        <f t="shared" si="102"/>
        <v>0</v>
      </c>
      <c r="X224" s="64">
        <f t="shared" si="102"/>
        <v>0</v>
      </c>
      <c r="Y224" s="170"/>
    </row>
    <row r="225" ht="47" customHeight="1" spans="1:25">
      <c r="A225" s="138" t="s">
        <v>323</v>
      </c>
      <c r="B225" s="138"/>
      <c r="C225" s="138"/>
      <c r="D225" s="138"/>
      <c r="E225" s="138"/>
      <c r="F225" s="138"/>
      <c r="G225" s="138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</row>
    <row r="226" ht="30" customHeight="1" spans="1:25">
      <c r="A226" s="4" t="s">
        <v>1</v>
      </c>
      <c r="B226" s="5" t="s">
        <v>2</v>
      </c>
      <c r="C226" s="4" t="s">
        <v>324</v>
      </c>
      <c r="D226" s="6"/>
      <c r="E226" s="6" t="s">
        <v>325</v>
      </c>
      <c r="F226" s="5"/>
      <c r="G226" s="6" t="s">
        <v>326</v>
      </c>
      <c r="H226" s="5"/>
      <c r="I226" s="7" t="s">
        <v>327</v>
      </c>
      <c r="J226" s="8"/>
      <c r="K226" s="9" t="s">
        <v>328</v>
      </c>
      <c r="L226" s="6"/>
      <c r="M226" s="6" t="s">
        <v>329</v>
      </c>
      <c r="N226" s="5"/>
      <c r="O226" s="6" t="s">
        <v>330</v>
      </c>
      <c r="P226" s="5"/>
      <c r="Q226" s="156" t="s">
        <v>331</v>
      </c>
      <c r="R226" s="157"/>
      <c r="S226" s="68" t="s">
        <v>332</v>
      </c>
      <c r="T226" s="6"/>
      <c r="U226" s="6" t="s">
        <v>333</v>
      </c>
      <c r="V226" s="139"/>
      <c r="W226" s="10" t="s">
        <v>334</v>
      </c>
      <c r="X226" s="11"/>
      <c r="Y226" s="166" t="s">
        <v>21</v>
      </c>
    </row>
    <row r="227" ht="30" customHeight="1" spans="1:25">
      <c r="A227" s="16"/>
      <c r="B227" s="17"/>
      <c r="C227" s="18" t="s">
        <v>9</v>
      </c>
      <c r="D227" s="19" t="s">
        <v>10</v>
      </c>
      <c r="E227" s="19" t="s">
        <v>9</v>
      </c>
      <c r="F227" s="19" t="s">
        <v>10</v>
      </c>
      <c r="G227" s="19" t="s">
        <v>9</v>
      </c>
      <c r="H227" s="20" t="s">
        <v>10</v>
      </c>
      <c r="I227" s="21" t="s">
        <v>22</v>
      </c>
      <c r="J227" s="22" t="s">
        <v>23</v>
      </c>
      <c r="K227" s="23" t="s">
        <v>9</v>
      </c>
      <c r="L227" s="19" t="s">
        <v>10</v>
      </c>
      <c r="M227" s="19" t="s">
        <v>9</v>
      </c>
      <c r="N227" s="20" t="s">
        <v>10</v>
      </c>
      <c r="O227" s="19" t="s">
        <v>9</v>
      </c>
      <c r="P227" s="20" t="s">
        <v>10</v>
      </c>
      <c r="Q227" s="158" t="s">
        <v>22</v>
      </c>
      <c r="R227" s="159" t="s">
        <v>23</v>
      </c>
      <c r="S227" s="75" t="s">
        <v>9</v>
      </c>
      <c r="T227" s="19" t="s">
        <v>10</v>
      </c>
      <c r="U227" s="19" t="s">
        <v>9</v>
      </c>
      <c r="V227" s="140" t="s">
        <v>10</v>
      </c>
      <c r="W227" s="21" t="s">
        <v>9</v>
      </c>
      <c r="X227" s="24" t="s">
        <v>10</v>
      </c>
      <c r="Y227" s="167"/>
    </row>
    <row r="228" ht="30" customHeight="1" spans="1:25">
      <c r="A228" s="29">
        <v>1</v>
      </c>
      <c r="B228" s="30">
        <v>45658</v>
      </c>
      <c r="C228" s="31">
        <v>0</v>
      </c>
      <c r="D228" s="32">
        <v>0</v>
      </c>
      <c r="E228" s="33">
        <v>0</v>
      </c>
      <c r="F228" s="32">
        <v>0</v>
      </c>
      <c r="G228" s="35">
        <v>0</v>
      </c>
      <c r="H228" s="34">
        <v>0</v>
      </c>
      <c r="I228" s="36">
        <f t="shared" ref="I228:I239" si="103">C228+E228+G228</f>
        <v>0</v>
      </c>
      <c r="J228" s="37">
        <f t="shared" ref="J228:J239" si="104">D228+F228+H228</f>
        <v>0</v>
      </c>
      <c r="K228" s="31">
        <v>0</v>
      </c>
      <c r="L228" s="32">
        <v>0</v>
      </c>
      <c r="M228" s="33">
        <v>0</v>
      </c>
      <c r="N228" s="32">
        <v>0</v>
      </c>
      <c r="O228" s="35">
        <v>0</v>
      </c>
      <c r="P228" s="34">
        <v>0</v>
      </c>
      <c r="Q228" s="160">
        <f t="shared" ref="Q228:Q239" si="105">K228+M228+O228</f>
        <v>0</v>
      </c>
      <c r="R228" s="161">
        <f t="shared" ref="R228:R239" si="106">L228+N228+P228</f>
        <v>0</v>
      </c>
      <c r="S228" s="152">
        <v>0</v>
      </c>
      <c r="T228" s="149">
        <v>0</v>
      </c>
      <c r="U228" s="39">
        <v>0</v>
      </c>
      <c r="V228" s="40">
        <v>0</v>
      </c>
      <c r="W228" s="42">
        <f t="shared" ref="W228:W239" si="107">S228+U228</f>
        <v>0</v>
      </c>
      <c r="X228" s="45">
        <f t="shared" ref="X228:X239" si="108">T228+V228</f>
        <v>0</v>
      </c>
      <c r="Y228" s="168"/>
    </row>
    <row r="229" ht="30" customHeight="1" spans="1:25">
      <c r="A229" s="41">
        <v>2</v>
      </c>
      <c r="B229" s="30">
        <v>45689</v>
      </c>
      <c r="C229" s="31">
        <v>0</v>
      </c>
      <c r="D229" s="32">
        <v>0</v>
      </c>
      <c r="E229" s="33">
        <v>0</v>
      </c>
      <c r="F229" s="32">
        <v>0</v>
      </c>
      <c r="G229" s="35">
        <v>0</v>
      </c>
      <c r="H229" s="34">
        <v>0</v>
      </c>
      <c r="I229" s="36">
        <f t="shared" si="103"/>
        <v>0</v>
      </c>
      <c r="J229" s="37">
        <f t="shared" si="104"/>
        <v>0</v>
      </c>
      <c r="K229" s="31">
        <v>0</v>
      </c>
      <c r="L229" s="32">
        <v>0</v>
      </c>
      <c r="M229" s="33">
        <v>0</v>
      </c>
      <c r="N229" s="32">
        <v>0</v>
      </c>
      <c r="O229" s="35">
        <v>0</v>
      </c>
      <c r="P229" s="34">
        <v>0</v>
      </c>
      <c r="Q229" s="160">
        <f t="shared" si="105"/>
        <v>0</v>
      </c>
      <c r="R229" s="161">
        <f t="shared" si="106"/>
        <v>0</v>
      </c>
      <c r="S229" s="152">
        <v>0</v>
      </c>
      <c r="T229" s="149">
        <v>0</v>
      </c>
      <c r="U229" s="39">
        <v>0</v>
      </c>
      <c r="V229" s="40">
        <v>0</v>
      </c>
      <c r="W229" s="42">
        <f t="shared" si="107"/>
        <v>0</v>
      </c>
      <c r="X229" s="45">
        <f t="shared" si="108"/>
        <v>0</v>
      </c>
      <c r="Y229" s="168"/>
    </row>
    <row r="230" ht="30" customHeight="1" spans="1:25">
      <c r="A230" s="41">
        <v>3</v>
      </c>
      <c r="B230" s="30">
        <v>45717</v>
      </c>
      <c r="C230" s="31">
        <v>0</v>
      </c>
      <c r="D230" s="32">
        <v>0</v>
      </c>
      <c r="E230" s="33">
        <v>0</v>
      </c>
      <c r="F230" s="32">
        <v>0</v>
      </c>
      <c r="G230" s="35">
        <v>0</v>
      </c>
      <c r="H230" s="34">
        <v>0</v>
      </c>
      <c r="I230" s="36">
        <f t="shared" si="103"/>
        <v>0</v>
      </c>
      <c r="J230" s="37">
        <f t="shared" si="104"/>
        <v>0</v>
      </c>
      <c r="K230" s="31">
        <v>0</v>
      </c>
      <c r="L230" s="32">
        <v>0</v>
      </c>
      <c r="M230" s="33">
        <v>0</v>
      </c>
      <c r="N230" s="32">
        <v>0</v>
      </c>
      <c r="O230" s="35">
        <v>0</v>
      </c>
      <c r="P230" s="34">
        <v>0</v>
      </c>
      <c r="Q230" s="160">
        <f t="shared" si="105"/>
        <v>0</v>
      </c>
      <c r="R230" s="161">
        <f t="shared" si="106"/>
        <v>0</v>
      </c>
      <c r="S230" s="152">
        <v>0</v>
      </c>
      <c r="T230" s="149">
        <v>0</v>
      </c>
      <c r="U230" s="39">
        <v>0</v>
      </c>
      <c r="V230" s="40">
        <v>0</v>
      </c>
      <c r="W230" s="42">
        <f t="shared" si="107"/>
        <v>0</v>
      </c>
      <c r="X230" s="45">
        <f t="shared" si="108"/>
        <v>0</v>
      </c>
      <c r="Y230" s="168"/>
    </row>
    <row r="231" ht="30" customHeight="1" spans="1:25">
      <c r="A231" s="41">
        <v>4</v>
      </c>
      <c r="B231" s="30">
        <v>45748</v>
      </c>
      <c r="C231" s="31">
        <v>0</v>
      </c>
      <c r="D231" s="32">
        <v>0</v>
      </c>
      <c r="E231" s="33">
        <v>0</v>
      </c>
      <c r="F231" s="32">
        <v>0</v>
      </c>
      <c r="G231" s="35">
        <v>0</v>
      </c>
      <c r="H231" s="34">
        <v>0</v>
      </c>
      <c r="I231" s="36">
        <f t="shared" si="103"/>
        <v>0</v>
      </c>
      <c r="J231" s="37">
        <f t="shared" si="104"/>
        <v>0</v>
      </c>
      <c r="K231" s="31">
        <v>0</v>
      </c>
      <c r="L231" s="32">
        <v>0</v>
      </c>
      <c r="M231" s="33">
        <v>0</v>
      </c>
      <c r="N231" s="32">
        <v>0</v>
      </c>
      <c r="O231" s="35">
        <v>0</v>
      </c>
      <c r="P231" s="34">
        <v>0</v>
      </c>
      <c r="Q231" s="160">
        <f t="shared" si="105"/>
        <v>0</v>
      </c>
      <c r="R231" s="161">
        <f t="shared" si="106"/>
        <v>0</v>
      </c>
      <c r="S231" s="152">
        <v>0</v>
      </c>
      <c r="T231" s="149">
        <v>0</v>
      </c>
      <c r="U231" s="39">
        <v>0</v>
      </c>
      <c r="V231" s="40">
        <v>0</v>
      </c>
      <c r="W231" s="42">
        <f t="shared" si="107"/>
        <v>0</v>
      </c>
      <c r="X231" s="45">
        <f t="shared" si="108"/>
        <v>0</v>
      </c>
      <c r="Y231" s="168"/>
    </row>
    <row r="232" ht="30" customHeight="1" spans="1:25">
      <c r="A232" s="41">
        <v>5</v>
      </c>
      <c r="B232" s="30">
        <v>45778</v>
      </c>
      <c r="C232" s="31">
        <v>0</v>
      </c>
      <c r="D232" s="32">
        <v>0</v>
      </c>
      <c r="E232" s="33">
        <v>0</v>
      </c>
      <c r="F232" s="32">
        <v>0</v>
      </c>
      <c r="G232" s="35">
        <v>0</v>
      </c>
      <c r="H232" s="34">
        <v>0</v>
      </c>
      <c r="I232" s="36">
        <f t="shared" si="103"/>
        <v>0</v>
      </c>
      <c r="J232" s="37">
        <f t="shared" si="104"/>
        <v>0</v>
      </c>
      <c r="K232" s="31">
        <v>0</v>
      </c>
      <c r="L232" s="32">
        <v>0</v>
      </c>
      <c r="M232" s="33">
        <v>0</v>
      </c>
      <c r="N232" s="32">
        <v>0</v>
      </c>
      <c r="O232" s="35">
        <v>0</v>
      </c>
      <c r="P232" s="34">
        <v>0</v>
      </c>
      <c r="Q232" s="160">
        <f t="shared" si="105"/>
        <v>0</v>
      </c>
      <c r="R232" s="161">
        <f t="shared" si="106"/>
        <v>0</v>
      </c>
      <c r="S232" s="152">
        <v>0</v>
      </c>
      <c r="T232" s="149">
        <v>0</v>
      </c>
      <c r="U232" s="39">
        <v>0</v>
      </c>
      <c r="V232" s="40">
        <v>0</v>
      </c>
      <c r="W232" s="42">
        <f t="shared" si="107"/>
        <v>0</v>
      </c>
      <c r="X232" s="45">
        <f t="shared" si="108"/>
        <v>0</v>
      </c>
      <c r="Y232" s="169"/>
    </row>
    <row r="233" ht="30" customHeight="1" spans="1:25">
      <c r="A233" s="41">
        <v>6</v>
      </c>
      <c r="B233" s="30">
        <v>45809</v>
      </c>
      <c r="C233" s="31">
        <v>4</v>
      </c>
      <c r="D233" s="32">
        <v>108.1</v>
      </c>
      <c r="E233" s="33">
        <v>0</v>
      </c>
      <c r="F233" s="32">
        <v>0</v>
      </c>
      <c r="G233" s="35">
        <v>0</v>
      </c>
      <c r="H233" s="34">
        <v>0</v>
      </c>
      <c r="I233" s="36">
        <f t="shared" si="103"/>
        <v>4</v>
      </c>
      <c r="J233" s="37">
        <f t="shared" si="104"/>
        <v>108.1</v>
      </c>
      <c r="K233" s="31">
        <v>2</v>
      </c>
      <c r="L233" s="32">
        <v>61.55</v>
      </c>
      <c r="M233" s="33">
        <v>0</v>
      </c>
      <c r="N233" s="32">
        <v>0</v>
      </c>
      <c r="O233" s="35">
        <v>0</v>
      </c>
      <c r="P233" s="34">
        <v>0</v>
      </c>
      <c r="Q233" s="160">
        <f t="shared" si="105"/>
        <v>2</v>
      </c>
      <c r="R233" s="161">
        <f t="shared" si="106"/>
        <v>61.55</v>
      </c>
      <c r="S233" s="152">
        <v>0</v>
      </c>
      <c r="T233" s="149">
        <v>0</v>
      </c>
      <c r="U233" s="39">
        <v>0</v>
      </c>
      <c r="V233" s="40">
        <v>0</v>
      </c>
      <c r="W233" s="42">
        <f t="shared" si="107"/>
        <v>0</v>
      </c>
      <c r="X233" s="45">
        <f t="shared" si="108"/>
        <v>0</v>
      </c>
      <c r="Y233" s="169" t="s">
        <v>335</v>
      </c>
    </row>
    <row r="234" ht="30" customHeight="1" spans="1:25">
      <c r="A234" s="41">
        <v>7</v>
      </c>
      <c r="B234" s="30">
        <v>45839</v>
      </c>
      <c r="C234" s="31">
        <v>0</v>
      </c>
      <c r="D234" s="32">
        <v>0</v>
      </c>
      <c r="E234" s="33">
        <v>11</v>
      </c>
      <c r="F234" s="32">
        <v>279.75</v>
      </c>
      <c r="G234" s="35">
        <v>1</v>
      </c>
      <c r="H234" s="34">
        <v>29.95</v>
      </c>
      <c r="I234" s="36">
        <f t="shared" si="103"/>
        <v>12</v>
      </c>
      <c r="J234" s="37">
        <f t="shared" si="104"/>
        <v>309.7</v>
      </c>
      <c r="K234" s="31">
        <v>0</v>
      </c>
      <c r="L234" s="32">
        <v>0</v>
      </c>
      <c r="M234" s="33">
        <v>0</v>
      </c>
      <c r="N234" s="32">
        <v>0</v>
      </c>
      <c r="O234" s="35">
        <v>5</v>
      </c>
      <c r="P234" s="34">
        <v>166.3</v>
      </c>
      <c r="Q234" s="160">
        <f t="shared" si="105"/>
        <v>5</v>
      </c>
      <c r="R234" s="161">
        <f t="shared" si="106"/>
        <v>166.3</v>
      </c>
      <c r="S234" s="152">
        <v>0</v>
      </c>
      <c r="T234" s="149">
        <v>0</v>
      </c>
      <c r="U234" s="39">
        <v>0</v>
      </c>
      <c r="V234" s="40">
        <v>0</v>
      </c>
      <c r="W234" s="42">
        <f t="shared" si="107"/>
        <v>0</v>
      </c>
      <c r="X234" s="45">
        <f t="shared" si="108"/>
        <v>0</v>
      </c>
      <c r="Y234" s="168"/>
    </row>
    <row r="235" ht="30" customHeight="1" spans="1:25">
      <c r="A235" s="41">
        <v>8</v>
      </c>
      <c r="B235" s="30">
        <v>45870</v>
      </c>
      <c r="C235" s="31">
        <v>0</v>
      </c>
      <c r="D235" s="32">
        <v>0</v>
      </c>
      <c r="E235" s="33">
        <v>4</v>
      </c>
      <c r="F235" s="32">
        <v>124</v>
      </c>
      <c r="G235" s="35">
        <v>0</v>
      </c>
      <c r="H235" s="34">
        <v>0</v>
      </c>
      <c r="I235" s="36">
        <f t="shared" si="103"/>
        <v>4</v>
      </c>
      <c r="J235" s="37">
        <f t="shared" si="104"/>
        <v>124</v>
      </c>
      <c r="K235" s="31">
        <v>0</v>
      </c>
      <c r="L235" s="32">
        <v>0</v>
      </c>
      <c r="M235" s="33">
        <v>0</v>
      </c>
      <c r="N235" s="32">
        <v>0</v>
      </c>
      <c r="O235" s="171">
        <v>21</v>
      </c>
      <c r="P235" s="48">
        <v>769.55</v>
      </c>
      <c r="Q235" s="160">
        <f t="shared" si="105"/>
        <v>21</v>
      </c>
      <c r="R235" s="161">
        <f t="shared" si="106"/>
        <v>769.55</v>
      </c>
      <c r="S235" s="152">
        <v>0</v>
      </c>
      <c r="T235" s="149">
        <v>0</v>
      </c>
      <c r="U235" s="39">
        <v>0</v>
      </c>
      <c r="V235" s="40">
        <v>0</v>
      </c>
      <c r="W235" s="42">
        <f t="shared" si="107"/>
        <v>0</v>
      </c>
      <c r="X235" s="45">
        <f t="shared" si="108"/>
        <v>0</v>
      </c>
      <c r="Y235" s="168"/>
    </row>
    <row r="236" ht="30" customHeight="1" spans="1:25">
      <c r="A236" s="41">
        <v>9</v>
      </c>
      <c r="B236" s="30">
        <v>45901</v>
      </c>
      <c r="C236" s="31">
        <v>4</v>
      </c>
      <c r="D236" s="49">
        <v>115.5</v>
      </c>
      <c r="E236" s="33">
        <v>14</v>
      </c>
      <c r="F236" s="49">
        <v>429.05</v>
      </c>
      <c r="G236" s="35">
        <v>0</v>
      </c>
      <c r="H236" s="34">
        <v>0</v>
      </c>
      <c r="I236" s="36">
        <f t="shared" si="103"/>
        <v>18</v>
      </c>
      <c r="J236" s="37">
        <f t="shared" si="104"/>
        <v>544.55</v>
      </c>
      <c r="K236" s="38">
        <v>1</v>
      </c>
      <c r="L236" s="32">
        <v>32.2</v>
      </c>
      <c r="M236" s="33">
        <v>5</v>
      </c>
      <c r="N236" s="32">
        <v>156.95</v>
      </c>
      <c r="O236" s="35">
        <v>2</v>
      </c>
      <c r="P236" s="34">
        <v>65.2</v>
      </c>
      <c r="Q236" s="160">
        <f t="shared" si="105"/>
        <v>8</v>
      </c>
      <c r="R236" s="161">
        <f t="shared" si="106"/>
        <v>254.35</v>
      </c>
      <c r="S236" s="152">
        <v>0</v>
      </c>
      <c r="T236" s="149">
        <v>0</v>
      </c>
      <c r="U236" s="39">
        <v>0</v>
      </c>
      <c r="V236" s="40">
        <v>0</v>
      </c>
      <c r="W236" s="42">
        <f t="shared" si="107"/>
        <v>0</v>
      </c>
      <c r="X236" s="45">
        <f t="shared" si="108"/>
        <v>0</v>
      </c>
      <c r="Y236" s="168"/>
    </row>
    <row r="237" ht="30" customHeight="1" spans="1:25">
      <c r="A237" s="41">
        <v>10</v>
      </c>
      <c r="B237" s="30">
        <v>45931</v>
      </c>
      <c r="C237" s="31">
        <v>5</v>
      </c>
      <c r="D237" s="49">
        <v>151.3</v>
      </c>
      <c r="E237" s="115">
        <v>13</v>
      </c>
      <c r="F237" s="172">
        <v>412.7</v>
      </c>
      <c r="G237" s="35">
        <v>3</v>
      </c>
      <c r="H237" s="53">
        <v>82.15</v>
      </c>
      <c r="I237" s="36">
        <f t="shared" si="103"/>
        <v>21</v>
      </c>
      <c r="J237" s="37">
        <f t="shared" si="104"/>
        <v>646.15</v>
      </c>
      <c r="K237" s="38">
        <v>1</v>
      </c>
      <c r="L237" s="32">
        <v>36.55</v>
      </c>
      <c r="M237" s="33">
        <v>4</v>
      </c>
      <c r="N237" s="32">
        <v>118.75</v>
      </c>
      <c r="O237" s="35">
        <v>0</v>
      </c>
      <c r="P237" s="34">
        <v>0</v>
      </c>
      <c r="Q237" s="160">
        <f t="shared" si="105"/>
        <v>5</v>
      </c>
      <c r="R237" s="161">
        <f t="shared" si="106"/>
        <v>155.3</v>
      </c>
      <c r="S237" s="152">
        <v>0</v>
      </c>
      <c r="T237" s="149">
        <v>0</v>
      </c>
      <c r="U237" s="39">
        <v>0</v>
      </c>
      <c r="V237" s="40">
        <v>0</v>
      </c>
      <c r="W237" s="42">
        <f t="shared" si="107"/>
        <v>0</v>
      </c>
      <c r="X237" s="45">
        <f t="shared" si="108"/>
        <v>0</v>
      </c>
      <c r="Y237" s="168"/>
    </row>
    <row r="238" ht="30" customHeight="1" spans="1:25">
      <c r="A238" s="41">
        <v>11</v>
      </c>
      <c r="B238" s="30">
        <v>45962</v>
      </c>
      <c r="C238" s="31">
        <v>7</v>
      </c>
      <c r="D238" s="49">
        <v>211.05</v>
      </c>
      <c r="E238" s="33">
        <v>7</v>
      </c>
      <c r="F238" s="49">
        <v>222.45</v>
      </c>
      <c r="G238" s="35">
        <v>0</v>
      </c>
      <c r="H238" s="53">
        <v>0</v>
      </c>
      <c r="I238" s="36">
        <f t="shared" si="103"/>
        <v>14</v>
      </c>
      <c r="J238" s="37">
        <f t="shared" si="104"/>
        <v>433.5</v>
      </c>
      <c r="K238" s="38">
        <v>2</v>
      </c>
      <c r="L238" s="32">
        <v>61.55</v>
      </c>
      <c r="M238" s="33">
        <v>2</v>
      </c>
      <c r="N238" s="32">
        <v>74.45</v>
      </c>
      <c r="O238" s="35">
        <v>0</v>
      </c>
      <c r="P238" s="34">
        <v>0</v>
      </c>
      <c r="Q238" s="160">
        <f t="shared" si="105"/>
        <v>4</v>
      </c>
      <c r="R238" s="161">
        <f t="shared" si="106"/>
        <v>136</v>
      </c>
      <c r="S238" s="152">
        <v>0</v>
      </c>
      <c r="T238" s="149">
        <v>0</v>
      </c>
      <c r="U238" s="39">
        <v>0</v>
      </c>
      <c r="V238" s="40">
        <v>0</v>
      </c>
      <c r="W238" s="42">
        <f t="shared" si="107"/>
        <v>0</v>
      </c>
      <c r="X238" s="45">
        <f t="shared" si="108"/>
        <v>0</v>
      </c>
      <c r="Y238" s="168"/>
    </row>
    <row r="239" ht="30" customHeight="1" spans="1:25">
      <c r="A239" s="41">
        <v>12</v>
      </c>
      <c r="B239" s="30">
        <v>45992</v>
      </c>
      <c r="C239" s="31"/>
      <c r="D239" s="32"/>
      <c r="E239" s="33"/>
      <c r="F239" s="32"/>
      <c r="G239" s="35"/>
      <c r="H239" s="34"/>
      <c r="I239" s="36">
        <f t="shared" si="103"/>
        <v>0</v>
      </c>
      <c r="J239" s="37">
        <f t="shared" si="104"/>
        <v>0</v>
      </c>
      <c r="K239" s="38"/>
      <c r="L239" s="32"/>
      <c r="M239" s="32"/>
      <c r="N239" s="32"/>
      <c r="O239" s="33"/>
      <c r="P239" s="34"/>
      <c r="Q239" s="160">
        <f t="shared" si="105"/>
        <v>0</v>
      </c>
      <c r="R239" s="161">
        <f t="shared" si="106"/>
        <v>0</v>
      </c>
      <c r="S239" s="152"/>
      <c r="T239" s="149"/>
      <c r="U239" s="39"/>
      <c r="V239" s="40"/>
      <c r="W239" s="42">
        <f t="shared" si="107"/>
        <v>0</v>
      </c>
      <c r="X239" s="45">
        <f t="shared" si="108"/>
        <v>0</v>
      </c>
      <c r="Y239" s="168"/>
    </row>
    <row r="240" ht="30" customHeight="1" spans="1:25">
      <c r="A240" s="54"/>
      <c r="B240" s="55" t="s">
        <v>25</v>
      </c>
      <c r="C240" s="54">
        <f t="shared" ref="C240:X240" si="109">SUM(C228:C239)</f>
        <v>20</v>
      </c>
      <c r="D240" s="56">
        <f t="shared" si="109"/>
        <v>585.95</v>
      </c>
      <c r="E240" s="57">
        <f t="shared" si="109"/>
        <v>49</v>
      </c>
      <c r="F240" s="56">
        <f t="shared" si="109"/>
        <v>1467.95</v>
      </c>
      <c r="G240" s="57">
        <f t="shared" si="109"/>
        <v>4</v>
      </c>
      <c r="H240" s="58">
        <f t="shared" si="109"/>
        <v>112.1</v>
      </c>
      <c r="I240" s="54">
        <f t="shared" si="109"/>
        <v>73</v>
      </c>
      <c r="J240" s="59">
        <f t="shared" si="109"/>
        <v>2166</v>
      </c>
      <c r="K240" s="60">
        <f t="shared" si="109"/>
        <v>6</v>
      </c>
      <c r="L240" s="61">
        <f t="shared" si="109"/>
        <v>191.85</v>
      </c>
      <c r="M240" s="61">
        <f t="shared" si="109"/>
        <v>11</v>
      </c>
      <c r="N240" s="61">
        <f t="shared" si="109"/>
        <v>350.15</v>
      </c>
      <c r="O240" s="62">
        <f t="shared" si="109"/>
        <v>28</v>
      </c>
      <c r="P240" s="58">
        <f t="shared" si="109"/>
        <v>1001.05</v>
      </c>
      <c r="Q240" s="164">
        <f t="shared" si="109"/>
        <v>45</v>
      </c>
      <c r="R240" s="165">
        <f t="shared" si="109"/>
        <v>1543.05</v>
      </c>
      <c r="S240" s="153">
        <f t="shared" si="109"/>
        <v>0</v>
      </c>
      <c r="T240" s="56">
        <f t="shared" si="109"/>
        <v>0</v>
      </c>
      <c r="U240" s="57">
        <f t="shared" si="109"/>
        <v>0</v>
      </c>
      <c r="V240" s="58">
        <f t="shared" si="109"/>
        <v>0</v>
      </c>
      <c r="W240" s="54">
        <f t="shared" si="109"/>
        <v>0</v>
      </c>
      <c r="X240" s="64">
        <f t="shared" si="109"/>
        <v>0</v>
      </c>
      <c r="Y240" s="170"/>
    </row>
    <row r="241" ht="63" customHeight="1" spans="1:24">
      <c r="A241" s="154" t="s">
        <v>336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73"/>
      <c r="T241" s="174"/>
      <c r="U241" s="173"/>
      <c r="V241" s="174"/>
      <c r="W241" s="175"/>
      <c r="X241" s="176"/>
    </row>
    <row r="242" ht="30" customHeight="1" spans="1:24">
      <c r="A242" s="4" t="s">
        <v>1</v>
      </c>
      <c r="B242" s="5" t="s">
        <v>2</v>
      </c>
      <c r="C242" s="155" t="s">
        <v>337</v>
      </c>
      <c r="D242" s="68"/>
      <c r="E242" s="6" t="s">
        <v>338</v>
      </c>
      <c r="F242" s="5"/>
      <c r="G242" s="6" t="s">
        <v>339</v>
      </c>
      <c r="H242" s="5"/>
      <c r="I242" s="7" t="s">
        <v>340</v>
      </c>
      <c r="J242" s="8"/>
      <c r="K242" s="9" t="s">
        <v>341</v>
      </c>
      <c r="L242" s="6"/>
      <c r="M242" s="6" t="s">
        <v>342</v>
      </c>
      <c r="N242" s="5"/>
      <c r="O242" s="6" t="s">
        <v>343</v>
      </c>
      <c r="P242" s="5"/>
      <c r="Q242" s="156" t="s">
        <v>344</v>
      </c>
      <c r="R242" s="157"/>
      <c r="S242" s="173"/>
      <c r="T242" s="174"/>
      <c r="U242" s="173"/>
      <c r="V242" s="174"/>
      <c r="W242" s="175"/>
      <c r="X242" s="176"/>
    </row>
    <row r="243" ht="30" customHeight="1" spans="1:24">
      <c r="A243" s="16"/>
      <c r="B243" s="17"/>
      <c r="C243" s="18" t="s">
        <v>9</v>
      </c>
      <c r="D243" s="19" t="s">
        <v>10</v>
      </c>
      <c r="E243" s="19" t="s">
        <v>9</v>
      </c>
      <c r="F243" s="20" t="s">
        <v>10</v>
      </c>
      <c r="G243" s="19" t="s">
        <v>9</v>
      </c>
      <c r="H243" s="20" t="s">
        <v>10</v>
      </c>
      <c r="I243" s="21" t="s">
        <v>22</v>
      </c>
      <c r="J243" s="22" t="s">
        <v>23</v>
      </c>
      <c r="K243" s="23" t="s">
        <v>9</v>
      </c>
      <c r="L243" s="19" t="s">
        <v>10</v>
      </c>
      <c r="M243" s="19" t="s">
        <v>9</v>
      </c>
      <c r="N243" s="20" t="s">
        <v>10</v>
      </c>
      <c r="O243" s="19" t="s">
        <v>9</v>
      </c>
      <c r="P243" s="20" t="s">
        <v>10</v>
      </c>
      <c r="Q243" s="158" t="s">
        <v>22</v>
      </c>
      <c r="R243" s="159" t="s">
        <v>23</v>
      </c>
      <c r="S243" s="173"/>
      <c r="T243" s="174"/>
      <c r="U243" s="173"/>
      <c r="V243" s="174"/>
      <c r="W243" s="175"/>
      <c r="X243" s="176"/>
    </row>
    <row r="244" ht="30" customHeight="1" spans="1:24">
      <c r="A244" s="29">
        <v>1</v>
      </c>
      <c r="B244" s="30">
        <v>45658</v>
      </c>
      <c r="C244" s="31">
        <v>0</v>
      </c>
      <c r="D244" s="32">
        <v>0</v>
      </c>
      <c r="E244" s="33">
        <v>0</v>
      </c>
      <c r="F244" s="34">
        <v>0</v>
      </c>
      <c r="G244" s="33">
        <v>0</v>
      </c>
      <c r="H244" s="34">
        <v>0</v>
      </c>
      <c r="I244" s="36">
        <f t="shared" ref="I244:I255" si="110">C244+E244+G244</f>
        <v>0</v>
      </c>
      <c r="J244" s="37">
        <f t="shared" ref="J244:J255" si="111">D244+F244+H244</f>
        <v>0</v>
      </c>
      <c r="K244" s="38">
        <v>0</v>
      </c>
      <c r="L244" s="32">
        <v>0</v>
      </c>
      <c r="M244" s="33">
        <v>0</v>
      </c>
      <c r="N244" s="32">
        <v>0</v>
      </c>
      <c r="O244" s="39">
        <v>0</v>
      </c>
      <c r="P244" s="40">
        <v>0</v>
      </c>
      <c r="Q244" s="160">
        <f t="shared" ref="Q244:Q255" si="112">K244+M244+O244</f>
        <v>0</v>
      </c>
      <c r="R244" s="161">
        <f t="shared" ref="R244:R255" si="113">L244+N244+P244</f>
        <v>0</v>
      </c>
      <c r="S244" s="173"/>
      <c r="T244" s="174"/>
      <c r="U244" s="173"/>
      <c r="V244" s="174"/>
      <c r="W244" s="175"/>
      <c r="X244" s="176"/>
    </row>
    <row r="245" ht="30" customHeight="1" spans="1:24">
      <c r="A245" s="41">
        <v>2</v>
      </c>
      <c r="B245" s="30">
        <v>45689</v>
      </c>
      <c r="C245" s="31">
        <v>0</v>
      </c>
      <c r="D245" s="32">
        <v>0</v>
      </c>
      <c r="E245" s="33">
        <v>0</v>
      </c>
      <c r="F245" s="34">
        <v>0</v>
      </c>
      <c r="G245" s="33">
        <v>0</v>
      </c>
      <c r="H245" s="34">
        <v>0</v>
      </c>
      <c r="I245" s="36">
        <f t="shared" si="110"/>
        <v>0</v>
      </c>
      <c r="J245" s="37">
        <f t="shared" si="111"/>
        <v>0</v>
      </c>
      <c r="K245" s="38">
        <v>0</v>
      </c>
      <c r="L245" s="32">
        <v>0</v>
      </c>
      <c r="M245" s="33">
        <v>0</v>
      </c>
      <c r="N245" s="32">
        <v>0</v>
      </c>
      <c r="O245" s="39">
        <v>0</v>
      </c>
      <c r="P245" s="40">
        <v>0</v>
      </c>
      <c r="Q245" s="160">
        <f t="shared" si="112"/>
        <v>0</v>
      </c>
      <c r="R245" s="161">
        <f t="shared" si="113"/>
        <v>0</v>
      </c>
      <c r="S245" s="173"/>
      <c r="T245" s="174"/>
      <c r="U245" s="173"/>
      <c r="V245" s="174"/>
      <c r="W245" s="175"/>
      <c r="X245" s="176"/>
    </row>
    <row r="246" ht="30" customHeight="1" spans="1:24">
      <c r="A246" s="41">
        <v>3</v>
      </c>
      <c r="B246" s="30">
        <v>45717</v>
      </c>
      <c r="C246" s="31">
        <v>0</v>
      </c>
      <c r="D246" s="32">
        <v>0</v>
      </c>
      <c r="E246" s="33">
        <v>0</v>
      </c>
      <c r="F246" s="34">
        <v>0</v>
      </c>
      <c r="G246" s="33">
        <v>0</v>
      </c>
      <c r="H246" s="34">
        <v>0</v>
      </c>
      <c r="I246" s="36">
        <f t="shared" si="110"/>
        <v>0</v>
      </c>
      <c r="J246" s="37">
        <f t="shared" si="111"/>
        <v>0</v>
      </c>
      <c r="K246" s="38">
        <v>0</v>
      </c>
      <c r="L246" s="32">
        <v>0</v>
      </c>
      <c r="M246" s="33">
        <v>0</v>
      </c>
      <c r="N246" s="32">
        <v>0</v>
      </c>
      <c r="O246" s="39">
        <v>0</v>
      </c>
      <c r="P246" s="40">
        <v>0</v>
      </c>
      <c r="Q246" s="160">
        <f t="shared" si="112"/>
        <v>0</v>
      </c>
      <c r="R246" s="161">
        <f t="shared" si="113"/>
        <v>0</v>
      </c>
      <c r="S246" s="173"/>
      <c r="T246" s="174"/>
      <c r="U246" s="173"/>
      <c r="V246" s="174"/>
      <c r="W246" s="175"/>
      <c r="X246" s="176"/>
    </row>
    <row r="247" ht="30" customHeight="1" spans="1:24">
      <c r="A247" s="41">
        <v>4</v>
      </c>
      <c r="B247" s="30">
        <v>45748</v>
      </c>
      <c r="C247" s="31">
        <v>0</v>
      </c>
      <c r="D247" s="32">
        <v>0</v>
      </c>
      <c r="E247" s="33">
        <v>0</v>
      </c>
      <c r="F247" s="34">
        <v>0</v>
      </c>
      <c r="G247" s="33">
        <v>0</v>
      </c>
      <c r="H247" s="34">
        <v>0</v>
      </c>
      <c r="I247" s="36">
        <f t="shared" si="110"/>
        <v>0</v>
      </c>
      <c r="J247" s="37">
        <f t="shared" si="111"/>
        <v>0</v>
      </c>
      <c r="K247" s="38">
        <v>0</v>
      </c>
      <c r="L247" s="32">
        <v>0</v>
      </c>
      <c r="M247" s="33">
        <v>0</v>
      </c>
      <c r="N247" s="32">
        <v>0</v>
      </c>
      <c r="O247" s="39">
        <v>0</v>
      </c>
      <c r="P247" s="40">
        <v>0</v>
      </c>
      <c r="Q247" s="160">
        <f t="shared" si="112"/>
        <v>0</v>
      </c>
      <c r="R247" s="161">
        <f t="shared" si="113"/>
        <v>0</v>
      </c>
      <c r="S247" s="173"/>
      <c r="T247" s="174"/>
      <c r="U247" s="173"/>
      <c r="V247" s="174"/>
      <c r="W247" s="175"/>
      <c r="X247" s="176"/>
    </row>
    <row r="248" ht="30" customHeight="1" spans="1:24">
      <c r="A248" s="41">
        <v>5</v>
      </c>
      <c r="B248" s="30">
        <v>45778</v>
      </c>
      <c r="C248" s="31">
        <v>0</v>
      </c>
      <c r="D248" s="32">
        <v>0</v>
      </c>
      <c r="E248" s="33">
        <v>0</v>
      </c>
      <c r="F248" s="34">
        <v>0</v>
      </c>
      <c r="G248" s="33">
        <v>0</v>
      </c>
      <c r="H248" s="34">
        <v>0</v>
      </c>
      <c r="I248" s="36">
        <f t="shared" si="110"/>
        <v>0</v>
      </c>
      <c r="J248" s="37">
        <f t="shared" si="111"/>
        <v>0</v>
      </c>
      <c r="K248" s="38">
        <v>0</v>
      </c>
      <c r="L248" s="32">
        <v>0</v>
      </c>
      <c r="M248" s="33">
        <v>0</v>
      </c>
      <c r="N248" s="32">
        <v>0</v>
      </c>
      <c r="O248" s="39">
        <v>0</v>
      </c>
      <c r="P248" s="40">
        <v>0</v>
      </c>
      <c r="Q248" s="160">
        <f t="shared" si="112"/>
        <v>0</v>
      </c>
      <c r="R248" s="161">
        <f t="shared" si="113"/>
        <v>0</v>
      </c>
      <c r="S248" s="173"/>
      <c r="T248" s="174"/>
      <c r="U248" s="173"/>
      <c r="V248" s="174"/>
      <c r="W248" s="175"/>
      <c r="X248" s="176"/>
    </row>
    <row r="249" ht="30" customHeight="1" spans="1:24">
      <c r="A249" s="41">
        <v>6</v>
      </c>
      <c r="B249" s="30">
        <v>45809</v>
      </c>
      <c r="C249" s="31">
        <v>0</v>
      </c>
      <c r="D249" s="32">
        <v>0</v>
      </c>
      <c r="E249" s="33">
        <v>0</v>
      </c>
      <c r="F249" s="34">
        <v>0</v>
      </c>
      <c r="G249" s="33">
        <v>0</v>
      </c>
      <c r="H249" s="34">
        <v>0</v>
      </c>
      <c r="I249" s="36">
        <f t="shared" si="110"/>
        <v>0</v>
      </c>
      <c r="J249" s="37">
        <f t="shared" si="111"/>
        <v>0</v>
      </c>
      <c r="K249" s="38">
        <v>0</v>
      </c>
      <c r="L249" s="32">
        <v>0</v>
      </c>
      <c r="M249" s="33">
        <v>0</v>
      </c>
      <c r="N249" s="32">
        <v>0</v>
      </c>
      <c r="O249" s="39">
        <v>0</v>
      </c>
      <c r="P249" s="40">
        <v>0</v>
      </c>
      <c r="Q249" s="160">
        <f t="shared" si="112"/>
        <v>0</v>
      </c>
      <c r="R249" s="161">
        <f t="shared" si="113"/>
        <v>0</v>
      </c>
      <c r="S249" s="173"/>
      <c r="T249" s="174"/>
      <c r="U249" s="173"/>
      <c r="V249" s="174"/>
      <c r="W249" s="175"/>
      <c r="X249" s="176"/>
    </row>
    <row r="250" ht="30" customHeight="1" spans="1:24">
      <c r="A250" s="41">
        <v>7</v>
      </c>
      <c r="B250" s="30">
        <v>45839</v>
      </c>
      <c r="C250" s="31">
        <v>0</v>
      </c>
      <c r="D250" s="32">
        <v>0</v>
      </c>
      <c r="E250" s="33">
        <v>0</v>
      </c>
      <c r="F250" s="34">
        <v>0</v>
      </c>
      <c r="G250" s="33">
        <v>0</v>
      </c>
      <c r="H250" s="34">
        <v>0</v>
      </c>
      <c r="I250" s="36">
        <f t="shared" si="110"/>
        <v>0</v>
      </c>
      <c r="J250" s="37">
        <f t="shared" si="111"/>
        <v>0</v>
      </c>
      <c r="K250" s="38">
        <v>0</v>
      </c>
      <c r="L250" s="32">
        <v>0</v>
      </c>
      <c r="M250" s="33">
        <v>0</v>
      </c>
      <c r="N250" s="32">
        <v>0</v>
      </c>
      <c r="O250" s="39">
        <v>0</v>
      </c>
      <c r="P250" s="40">
        <v>0</v>
      </c>
      <c r="Q250" s="160">
        <f t="shared" si="112"/>
        <v>0</v>
      </c>
      <c r="R250" s="161">
        <f t="shared" si="113"/>
        <v>0</v>
      </c>
      <c r="S250" s="173"/>
      <c r="T250" s="174"/>
      <c r="U250" s="173"/>
      <c r="V250" s="174"/>
      <c r="W250" s="175"/>
      <c r="X250" s="176"/>
    </row>
    <row r="251" ht="30" customHeight="1" spans="1:24">
      <c r="A251" s="41">
        <v>8</v>
      </c>
      <c r="B251" s="30">
        <v>45870</v>
      </c>
      <c r="C251" s="31">
        <v>0</v>
      </c>
      <c r="D251" s="32">
        <v>0</v>
      </c>
      <c r="E251" s="33">
        <v>0</v>
      </c>
      <c r="F251" s="34">
        <v>0</v>
      </c>
      <c r="G251" s="33">
        <v>0</v>
      </c>
      <c r="H251" s="34">
        <v>0</v>
      </c>
      <c r="I251" s="36">
        <f t="shared" si="110"/>
        <v>0</v>
      </c>
      <c r="J251" s="37">
        <f t="shared" si="111"/>
        <v>0</v>
      </c>
      <c r="K251" s="38">
        <v>0</v>
      </c>
      <c r="L251" s="32">
        <v>0</v>
      </c>
      <c r="M251" s="33">
        <v>0</v>
      </c>
      <c r="N251" s="32">
        <v>0</v>
      </c>
      <c r="O251" s="39">
        <v>0</v>
      </c>
      <c r="P251" s="40">
        <v>0</v>
      </c>
      <c r="Q251" s="160">
        <f t="shared" si="112"/>
        <v>0</v>
      </c>
      <c r="R251" s="161">
        <f t="shared" si="113"/>
        <v>0</v>
      </c>
      <c r="S251" s="173"/>
      <c r="T251" s="174"/>
      <c r="U251" s="173"/>
      <c r="V251" s="174"/>
      <c r="W251" s="175"/>
      <c r="X251" s="176"/>
    </row>
    <row r="252" ht="30" customHeight="1" spans="1:24">
      <c r="A252" s="41">
        <v>9</v>
      </c>
      <c r="B252" s="30">
        <v>45901</v>
      </c>
      <c r="C252" s="31">
        <v>0</v>
      </c>
      <c r="D252" s="32">
        <v>0</v>
      </c>
      <c r="E252" s="33">
        <v>0</v>
      </c>
      <c r="F252" s="34">
        <v>0</v>
      </c>
      <c r="G252" s="33">
        <v>0</v>
      </c>
      <c r="H252" s="34">
        <v>0</v>
      </c>
      <c r="I252" s="36">
        <f t="shared" si="110"/>
        <v>0</v>
      </c>
      <c r="J252" s="37">
        <f t="shared" si="111"/>
        <v>0</v>
      </c>
      <c r="K252" s="38">
        <v>0</v>
      </c>
      <c r="L252" s="32">
        <v>0</v>
      </c>
      <c r="M252" s="33">
        <v>0</v>
      </c>
      <c r="N252" s="32">
        <v>0</v>
      </c>
      <c r="O252" s="39">
        <v>0</v>
      </c>
      <c r="P252" s="40">
        <v>0</v>
      </c>
      <c r="Q252" s="160">
        <f t="shared" si="112"/>
        <v>0</v>
      </c>
      <c r="R252" s="161">
        <f t="shared" si="113"/>
        <v>0</v>
      </c>
      <c r="S252" s="173"/>
      <c r="T252" s="174"/>
      <c r="U252" s="173"/>
      <c r="V252" s="174"/>
      <c r="W252" s="175"/>
      <c r="X252" s="176"/>
    </row>
    <row r="253" ht="30" customHeight="1" spans="1:24">
      <c r="A253" s="41">
        <v>10</v>
      </c>
      <c r="B253" s="30">
        <v>45931</v>
      </c>
      <c r="C253" s="31">
        <v>0</v>
      </c>
      <c r="D253" s="32">
        <v>0</v>
      </c>
      <c r="E253" s="33">
        <v>0</v>
      </c>
      <c r="F253" s="34">
        <v>0</v>
      </c>
      <c r="G253" s="33">
        <v>0</v>
      </c>
      <c r="H253" s="34">
        <v>0</v>
      </c>
      <c r="I253" s="36">
        <f t="shared" si="110"/>
        <v>0</v>
      </c>
      <c r="J253" s="37">
        <f t="shared" si="111"/>
        <v>0</v>
      </c>
      <c r="K253" s="38">
        <v>0</v>
      </c>
      <c r="L253" s="32">
        <v>0</v>
      </c>
      <c r="M253" s="33">
        <v>34</v>
      </c>
      <c r="N253" s="32">
        <v>1103.7</v>
      </c>
      <c r="O253" s="39">
        <v>0</v>
      </c>
      <c r="P253" s="40">
        <v>0</v>
      </c>
      <c r="Q253" s="160">
        <f t="shared" si="112"/>
        <v>34</v>
      </c>
      <c r="R253" s="161">
        <f t="shared" si="113"/>
        <v>1103.7</v>
      </c>
      <c r="S253" s="173"/>
      <c r="T253" s="174"/>
      <c r="U253" s="173"/>
      <c r="V253" s="174"/>
      <c r="W253" s="175"/>
      <c r="X253" s="176"/>
    </row>
    <row r="254" ht="30" customHeight="1" spans="1:24">
      <c r="A254" s="41">
        <v>11</v>
      </c>
      <c r="B254" s="30">
        <v>45962</v>
      </c>
      <c r="C254" s="31">
        <v>0</v>
      </c>
      <c r="D254" s="32">
        <v>0</v>
      </c>
      <c r="E254" s="33">
        <v>0</v>
      </c>
      <c r="F254" s="34">
        <v>0</v>
      </c>
      <c r="G254" s="33">
        <v>0</v>
      </c>
      <c r="H254" s="34">
        <v>0</v>
      </c>
      <c r="I254" s="36">
        <f t="shared" si="110"/>
        <v>0</v>
      </c>
      <c r="J254" s="37">
        <f t="shared" si="111"/>
        <v>0</v>
      </c>
      <c r="K254" s="38">
        <v>7</v>
      </c>
      <c r="L254" s="32">
        <v>236.65</v>
      </c>
      <c r="M254" s="33">
        <v>62</v>
      </c>
      <c r="N254" s="32">
        <v>2082.4</v>
      </c>
      <c r="O254" s="39">
        <v>0</v>
      </c>
      <c r="P254" s="40">
        <v>0</v>
      </c>
      <c r="Q254" s="160">
        <f t="shared" si="112"/>
        <v>69</v>
      </c>
      <c r="R254" s="161">
        <f t="shared" si="113"/>
        <v>2319.05</v>
      </c>
      <c r="S254" s="173"/>
      <c r="T254" s="174"/>
      <c r="U254" s="173"/>
      <c r="V254" s="174"/>
      <c r="W254" s="175"/>
      <c r="X254" s="176"/>
    </row>
    <row r="255" ht="30" customHeight="1" spans="1:24">
      <c r="A255" s="41">
        <v>12</v>
      </c>
      <c r="B255" s="30">
        <v>45992</v>
      </c>
      <c r="C255" s="31"/>
      <c r="D255" s="162"/>
      <c r="E255" s="162"/>
      <c r="F255" s="32"/>
      <c r="G255" s="33"/>
      <c r="H255" s="34"/>
      <c r="I255" s="36">
        <f t="shared" si="110"/>
        <v>0</v>
      </c>
      <c r="J255" s="37">
        <f t="shared" si="111"/>
        <v>0</v>
      </c>
      <c r="K255" s="38"/>
      <c r="L255" s="32"/>
      <c r="M255" s="33"/>
      <c r="N255" s="32"/>
      <c r="O255" s="39"/>
      <c r="P255" s="40"/>
      <c r="Q255" s="160">
        <f t="shared" si="112"/>
        <v>0</v>
      </c>
      <c r="R255" s="161">
        <f t="shared" si="113"/>
        <v>0</v>
      </c>
      <c r="S255" s="173"/>
      <c r="T255" s="174"/>
      <c r="U255" s="173"/>
      <c r="V255" s="174"/>
      <c r="W255" s="175"/>
      <c r="X255" s="176"/>
    </row>
    <row r="256" ht="30" customHeight="1" spans="1:24">
      <c r="A256" s="54"/>
      <c r="B256" s="55" t="s">
        <v>25</v>
      </c>
      <c r="C256" s="54">
        <f t="shared" ref="C256:R256" si="114">SUM(C244:C255)</f>
        <v>0</v>
      </c>
      <c r="D256" s="163"/>
      <c r="E256" s="163"/>
      <c r="F256" s="56">
        <f t="shared" si="114"/>
        <v>0</v>
      </c>
      <c r="G256" s="57">
        <f t="shared" si="114"/>
        <v>0</v>
      </c>
      <c r="H256" s="58">
        <f t="shared" si="114"/>
        <v>0</v>
      </c>
      <c r="I256" s="54">
        <f t="shared" si="114"/>
        <v>0</v>
      </c>
      <c r="J256" s="59">
        <f t="shared" si="114"/>
        <v>0</v>
      </c>
      <c r="K256" s="60">
        <f t="shared" si="114"/>
        <v>7</v>
      </c>
      <c r="L256" s="61">
        <f t="shared" si="114"/>
        <v>236.65</v>
      </c>
      <c r="M256" s="62">
        <f t="shared" si="114"/>
        <v>96</v>
      </c>
      <c r="N256" s="56">
        <f t="shared" si="114"/>
        <v>3186.1</v>
      </c>
      <c r="O256" s="57">
        <f t="shared" si="114"/>
        <v>0</v>
      </c>
      <c r="P256" s="58">
        <f t="shared" si="114"/>
        <v>0</v>
      </c>
      <c r="Q256" s="164">
        <f t="shared" si="114"/>
        <v>103</v>
      </c>
      <c r="R256" s="165">
        <f t="shared" si="114"/>
        <v>3422.75</v>
      </c>
      <c r="S256" s="173"/>
      <c r="T256" s="174"/>
      <c r="U256" s="173"/>
      <c r="V256" s="174"/>
      <c r="W256" s="175"/>
      <c r="X256" s="176"/>
    </row>
    <row r="257" ht="50" customHeight="1" spans="1:30">
      <c r="A257" s="177" t="s">
        <v>345</v>
      </c>
      <c r="B257" s="177"/>
      <c r="C257" s="177"/>
      <c r="D257" s="177"/>
      <c r="E257" s="177"/>
      <c r="F257" s="177"/>
      <c r="G257" s="177"/>
      <c r="H257" s="177"/>
      <c r="I257" s="177"/>
      <c r="K257" s="1" t="s">
        <v>346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ht="40" customHeight="1" spans="1:30">
      <c r="A258" s="4" t="s">
        <v>1</v>
      </c>
      <c r="B258" s="6" t="s">
        <v>2</v>
      </c>
      <c r="C258" s="7" t="s">
        <v>3</v>
      </c>
      <c r="D258" s="71"/>
      <c r="E258" s="10" t="s">
        <v>177</v>
      </c>
      <c r="F258" s="15"/>
      <c r="G258" s="10" t="s">
        <v>5</v>
      </c>
      <c r="H258" s="11"/>
      <c r="I258" s="178" t="s">
        <v>21</v>
      </c>
      <c r="K258" s="4" t="s">
        <v>1</v>
      </c>
      <c r="L258" s="67" t="s">
        <v>2</v>
      </c>
      <c r="M258" s="68" t="s">
        <v>347</v>
      </c>
      <c r="N258" s="6"/>
      <c r="O258" s="6" t="s">
        <v>348</v>
      </c>
      <c r="P258" s="6"/>
      <c r="Q258" s="6" t="s">
        <v>349</v>
      </c>
      <c r="R258" s="5"/>
      <c r="S258" s="7" t="s">
        <v>350</v>
      </c>
      <c r="T258" s="69"/>
      <c r="U258" s="68" t="s">
        <v>351</v>
      </c>
      <c r="V258" s="6"/>
      <c r="W258" s="68" t="s">
        <v>352</v>
      </c>
      <c r="X258" s="6"/>
      <c r="Y258" s="68" t="s">
        <v>353</v>
      </c>
      <c r="Z258" s="6"/>
      <c r="AA258" s="179" t="s">
        <v>354</v>
      </c>
      <c r="AB258" s="71"/>
      <c r="AC258" s="180"/>
      <c r="AD258" s="181"/>
    </row>
    <row r="259" ht="37" customHeight="1" spans="1:30">
      <c r="A259" s="18"/>
      <c r="B259" s="19"/>
      <c r="C259" s="21" t="s">
        <v>22</v>
      </c>
      <c r="D259" s="24" t="s">
        <v>23</v>
      </c>
      <c r="E259" s="21" t="s">
        <v>22</v>
      </c>
      <c r="F259" s="28" t="s">
        <v>23</v>
      </c>
      <c r="G259" s="182" t="s">
        <v>22</v>
      </c>
      <c r="H259" s="183" t="s">
        <v>10</v>
      </c>
      <c r="I259" s="184"/>
      <c r="K259" s="16"/>
      <c r="L259" s="74"/>
      <c r="M259" s="75" t="s">
        <v>9</v>
      </c>
      <c r="N259" s="19" t="s">
        <v>10</v>
      </c>
      <c r="O259" s="19" t="s">
        <v>9</v>
      </c>
      <c r="P259" s="19" t="s">
        <v>10</v>
      </c>
      <c r="Q259" s="19" t="s">
        <v>9</v>
      </c>
      <c r="R259" s="20" t="s">
        <v>10</v>
      </c>
      <c r="S259" s="21" t="s">
        <v>22</v>
      </c>
      <c r="T259" s="28" t="s">
        <v>23</v>
      </c>
      <c r="U259" s="75" t="s">
        <v>9</v>
      </c>
      <c r="V259" s="19" t="s">
        <v>10</v>
      </c>
      <c r="W259" s="19" t="s">
        <v>9</v>
      </c>
      <c r="X259" s="19" t="s">
        <v>10</v>
      </c>
      <c r="Y259" s="19" t="s">
        <v>9</v>
      </c>
      <c r="Z259" s="19" t="s">
        <v>10</v>
      </c>
      <c r="AA259" s="185" t="s">
        <v>9</v>
      </c>
      <c r="AB259" s="24" t="s">
        <v>10</v>
      </c>
      <c r="AC259" s="180"/>
      <c r="AD259" s="181"/>
    </row>
    <row r="260" ht="30" customHeight="1" spans="1:30">
      <c r="A260" s="36">
        <v>1</v>
      </c>
      <c r="B260" s="186">
        <v>45658</v>
      </c>
      <c r="C260" s="93">
        <f>I4+S20+I52+I36+I132+I148+I180+I164+I116+I100+I84+I68+I196+I228+I212+S260+I244</f>
        <v>1035</v>
      </c>
      <c r="D260" s="94">
        <f>J4+T20+J52+J36+J132+J148+J180+J164+J116+J100+J84+J68+J196+J228+J212+T260+J244</f>
        <v>32615.8</v>
      </c>
      <c r="E260" s="99">
        <f>Q4+AK20+Q52+Q36+Q132+Q148+Q180+Q164+Q116+Q100+Q84+Q68+Q196+Q228+AH36+Q244</f>
        <v>1839</v>
      </c>
      <c r="F260" s="187">
        <f>R4+AL20+R52+R36+R132+R148+R180+R164+R116+R100+R84+R68+R196+R228+AI36+R244</f>
        <v>58594.55</v>
      </c>
      <c r="G260" s="18">
        <f>W4+AQ20+W36+W164+W68+W116+W148+W180+W196+W228+W84</f>
        <v>341</v>
      </c>
      <c r="H260" s="188">
        <f>X4+AR20+X36+X164+X68+X116+X148+X180+X196+X228+X84</f>
        <v>10855.6</v>
      </c>
      <c r="I260" s="168"/>
      <c r="K260" s="4">
        <v>1</v>
      </c>
      <c r="L260" s="78">
        <v>45658</v>
      </c>
      <c r="M260" s="81">
        <v>0</v>
      </c>
      <c r="N260" s="80">
        <v>0</v>
      </c>
      <c r="O260" s="81">
        <v>0</v>
      </c>
      <c r="P260" s="80">
        <v>0</v>
      </c>
      <c r="Q260" s="82">
        <v>0</v>
      </c>
      <c r="R260" s="83">
        <v>0</v>
      </c>
      <c r="S260" s="84">
        <f t="shared" ref="S260:S271" si="115">M260+O260+Q260</f>
        <v>0</v>
      </c>
      <c r="T260" s="85">
        <f t="shared" ref="T260:T271" si="116">N260+P260+R260</f>
        <v>0</v>
      </c>
      <c r="U260" s="86">
        <v>0</v>
      </c>
      <c r="V260" s="87">
        <v>0</v>
      </c>
      <c r="W260" s="88">
        <v>0</v>
      </c>
      <c r="X260" s="87">
        <v>0</v>
      </c>
      <c r="Y260" s="89">
        <v>0</v>
      </c>
      <c r="Z260" s="90">
        <v>0</v>
      </c>
      <c r="AA260" s="91">
        <f>U260+W260+Y260</f>
        <v>0</v>
      </c>
      <c r="AB260" s="92">
        <f t="shared" ref="AB260:AB271" si="117">V260+X260+Z260</f>
        <v>0</v>
      </c>
      <c r="AC260" s="189"/>
      <c r="AD260" s="190"/>
    </row>
    <row r="261" ht="30" customHeight="1" spans="1:30">
      <c r="A261" s="36">
        <v>2</v>
      </c>
      <c r="B261" s="186">
        <v>45689</v>
      </c>
      <c r="C261" s="93">
        <f t="shared" ref="C261:C271" si="118">I5+S21+I53+I37+I133+I149+I181+I165+I117+I101+I85+I69+I197+I229+I213+S261+I245</f>
        <v>1409</v>
      </c>
      <c r="D261" s="94">
        <f t="shared" ref="D261:D271" si="119">J5+T21+J53+J37+J133+J149+J181+J165+J117+J101+J85+J69+J197+J229+J213+T261+J245</f>
        <v>44074.8</v>
      </c>
      <c r="E261" s="99">
        <f t="shared" ref="E261:E271" si="120">Q5+AK21+Q53+Q37+Q133+Q149+Q181+Q165+Q117+Q101+Q85+Q69+Q197+Q229+AH37+Q245</f>
        <v>2233</v>
      </c>
      <c r="F261" s="187">
        <f t="shared" ref="F261:F271" si="121">R5+AL21+R53+R37+R133+R149+R181+R165+R117+R101+R85+R69+R197+R229+AI37+R245</f>
        <v>70554.05</v>
      </c>
      <c r="G261" s="18">
        <f t="shared" ref="G261:G271" si="122">W5+AQ21+W37+W165+W69+W117+W149+W181+W197+W229+W85</f>
        <v>442</v>
      </c>
      <c r="H261" s="188">
        <f t="shared" ref="H261:H271" si="123">X5+AR21+X37+X165+X69+X117+X149+X181+X197+X229+X85</f>
        <v>13931.1</v>
      </c>
      <c r="I261" s="168"/>
      <c r="K261" s="99">
        <v>2</v>
      </c>
      <c r="L261" s="78">
        <v>45689</v>
      </c>
      <c r="M261" s="81">
        <v>0</v>
      </c>
      <c r="N261" s="80">
        <v>0</v>
      </c>
      <c r="O261" s="81">
        <v>0</v>
      </c>
      <c r="P261" s="80">
        <v>0</v>
      </c>
      <c r="Q261" s="82">
        <v>0</v>
      </c>
      <c r="R261" s="83">
        <v>0</v>
      </c>
      <c r="S261" s="84">
        <f t="shared" si="115"/>
        <v>0</v>
      </c>
      <c r="T261" s="85">
        <f t="shared" si="116"/>
        <v>0</v>
      </c>
      <c r="U261" s="86">
        <v>0</v>
      </c>
      <c r="V261" s="87">
        <v>0</v>
      </c>
      <c r="W261" s="88">
        <v>0</v>
      </c>
      <c r="X261" s="87">
        <v>0</v>
      </c>
      <c r="Y261" s="89">
        <v>0</v>
      </c>
      <c r="Z261" s="90">
        <v>0</v>
      </c>
      <c r="AA261" s="91">
        <f t="shared" ref="AA260:AA271" si="124">U261+W261+Y261</f>
        <v>0</v>
      </c>
      <c r="AB261" s="92">
        <f t="shared" si="117"/>
        <v>0</v>
      </c>
      <c r="AC261" s="189"/>
      <c r="AD261" s="190"/>
    </row>
    <row r="262" ht="30" customHeight="1" spans="1:30">
      <c r="A262" s="36">
        <v>3</v>
      </c>
      <c r="B262" s="186">
        <v>45717</v>
      </c>
      <c r="C262" s="93">
        <f t="shared" si="118"/>
        <v>1246</v>
      </c>
      <c r="D262" s="94">
        <f t="shared" si="119"/>
        <v>39262.25</v>
      </c>
      <c r="E262" s="99">
        <f t="shared" si="120"/>
        <v>1786</v>
      </c>
      <c r="F262" s="187">
        <f t="shared" si="121"/>
        <v>56688.95</v>
      </c>
      <c r="G262" s="18">
        <f t="shared" si="122"/>
        <v>383</v>
      </c>
      <c r="H262" s="188">
        <f t="shared" si="123"/>
        <v>12093.2</v>
      </c>
      <c r="I262" s="168"/>
      <c r="K262" s="99">
        <v>3</v>
      </c>
      <c r="L262" s="78">
        <v>45717</v>
      </c>
      <c r="M262" s="81">
        <v>0</v>
      </c>
      <c r="N262" s="80">
        <v>0</v>
      </c>
      <c r="O262" s="81">
        <v>0</v>
      </c>
      <c r="P262" s="80">
        <v>0</v>
      </c>
      <c r="Q262" s="82">
        <v>0</v>
      </c>
      <c r="R262" s="83">
        <v>0</v>
      </c>
      <c r="S262" s="84">
        <f t="shared" si="115"/>
        <v>0</v>
      </c>
      <c r="T262" s="85">
        <f t="shared" si="116"/>
        <v>0</v>
      </c>
      <c r="U262" s="86">
        <v>0</v>
      </c>
      <c r="V262" s="87">
        <v>0</v>
      </c>
      <c r="W262" s="88">
        <v>0</v>
      </c>
      <c r="X262" s="87">
        <v>0</v>
      </c>
      <c r="Y262" s="89">
        <v>0</v>
      </c>
      <c r="Z262" s="90">
        <v>0</v>
      </c>
      <c r="AA262" s="91">
        <f t="shared" si="124"/>
        <v>0</v>
      </c>
      <c r="AB262" s="92">
        <f t="shared" si="117"/>
        <v>0</v>
      </c>
      <c r="AC262" s="189"/>
      <c r="AD262" s="190"/>
    </row>
    <row r="263" ht="30" customHeight="1" spans="1:30">
      <c r="A263" s="36">
        <v>4</v>
      </c>
      <c r="B263" s="186">
        <v>45748</v>
      </c>
      <c r="C263" s="93">
        <f t="shared" si="118"/>
        <v>1501</v>
      </c>
      <c r="D263" s="94">
        <f t="shared" si="119"/>
        <v>47279.25</v>
      </c>
      <c r="E263" s="99">
        <f t="shared" si="120"/>
        <v>1888</v>
      </c>
      <c r="F263" s="187">
        <f t="shared" si="121"/>
        <v>59946.1</v>
      </c>
      <c r="G263" s="18">
        <f t="shared" si="122"/>
        <v>349</v>
      </c>
      <c r="H263" s="188">
        <f t="shared" si="123"/>
        <v>11056.85</v>
      </c>
      <c r="I263" s="168"/>
      <c r="K263" s="99">
        <v>4</v>
      </c>
      <c r="L263" s="78">
        <v>45748</v>
      </c>
      <c r="M263" s="81">
        <v>0</v>
      </c>
      <c r="N263" s="80">
        <v>0</v>
      </c>
      <c r="O263" s="81">
        <v>0</v>
      </c>
      <c r="P263" s="80">
        <v>0</v>
      </c>
      <c r="Q263" s="82">
        <v>0</v>
      </c>
      <c r="R263" s="83">
        <v>0</v>
      </c>
      <c r="S263" s="84">
        <f t="shared" si="115"/>
        <v>0</v>
      </c>
      <c r="T263" s="85">
        <f t="shared" si="116"/>
        <v>0</v>
      </c>
      <c r="U263" s="86">
        <v>0</v>
      </c>
      <c r="V263" s="87">
        <v>0</v>
      </c>
      <c r="W263" s="88">
        <v>0</v>
      </c>
      <c r="X263" s="87">
        <v>0</v>
      </c>
      <c r="Y263" s="89">
        <v>0</v>
      </c>
      <c r="Z263" s="90">
        <v>0</v>
      </c>
      <c r="AA263" s="91">
        <f t="shared" si="124"/>
        <v>0</v>
      </c>
      <c r="AB263" s="92">
        <f t="shared" si="117"/>
        <v>0</v>
      </c>
      <c r="AC263" s="189"/>
      <c r="AD263" s="190"/>
    </row>
    <row r="264" ht="30" customHeight="1" spans="1:30">
      <c r="A264" s="36">
        <v>5</v>
      </c>
      <c r="B264" s="186">
        <v>45778</v>
      </c>
      <c r="C264" s="93">
        <f t="shared" si="118"/>
        <v>1763</v>
      </c>
      <c r="D264" s="94">
        <f t="shared" si="119"/>
        <v>55699.15</v>
      </c>
      <c r="E264" s="99">
        <f t="shared" si="120"/>
        <v>2245</v>
      </c>
      <c r="F264" s="187">
        <f t="shared" si="121"/>
        <v>71407.1</v>
      </c>
      <c r="G264" s="18">
        <f t="shared" si="122"/>
        <v>391</v>
      </c>
      <c r="H264" s="188">
        <f t="shared" si="123"/>
        <v>12509.95</v>
      </c>
      <c r="I264" s="168"/>
      <c r="K264" s="99">
        <v>5</v>
      </c>
      <c r="L264" s="78">
        <v>45778</v>
      </c>
      <c r="M264" s="81">
        <v>0</v>
      </c>
      <c r="N264" s="80">
        <v>0</v>
      </c>
      <c r="O264" s="81">
        <v>0</v>
      </c>
      <c r="P264" s="80">
        <v>0</v>
      </c>
      <c r="Q264" s="82">
        <v>0</v>
      </c>
      <c r="R264" s="83">
        <v>0</v>
      </c>
      <c r="S264" s="84">
        <f t="shared" si="115"/>
        <v>0</v>
      </c>
      <c r="T264" s="85">
        <f t="shared" si="116"/>
        <v>0</v>
      </c>
      <c r="U264" s="86">
        <v>0</v>
      </c>
      <c r="V264" s="87">
        <v>0</v>
      </c>
      <c r="W264" s="88">
        <v>0</v>
      </c>
      <c r="X264" s="87">
        <v>0</v>
      </c>
      <c r="Y264" s="89">
        <v>0</v>
      </c>
      <c r="Z264" s="90">
        <v>0</v>
      </c>
      <c r="AA264" s="91">
        <f t="shared" si="124"/>
        <v>0</v>
      </c>
      <c r="AB264" s="92">
        <f t="shared" si="117"/>
        <v>0</v>
      </c>
      <c r="AC264" s="189"/>
      <c r="AD264" s="190"/>
    </row>
    <row r="265" ht="30" customHeight="1" spans="1:30">
      <c r="A265" s="36">
        <v>6</v>
      </c>
      <c r="B265" s="186">
        <v>45809</v>
      </c>
      <c r="C265" s="93">
        <f t="shared" si="118"/>
        <v>1310</v>
      </c>
      <c r="D265" s="94">
        <f t="shared" si="119"/>
        <v>41127.05</v>
      </c>
      <c r="E265" s="99">
        <f t="shared" si="120"/>
        <v>1580</v>
      </c>
      <c r="F265" s="187">
        <f t="shared" si="121"/>
        <v>50180.45</v>
      </c>
      <c r="G265" s="18">
        <f t="shared" si="122"/>
        <v>336</v>
      </c>
      <c r="H265" s="188">
        <f t="shared" si="123"/>
        <v>10726</v>
      </c>
      <c r="I265" s="191" t="s">
        <v>355</v>
      </c>
      <c r="K265" s="99">
        <v>6</v>
      </c>
      <c r="L265" s="78">
        <v>45809</v>
      </c>
      <c r="M265" s="81">
        <v>0</v>
      </c>
      <c r="N265" s="80">
        <v>0</v>
      </c>
      <c r="O265" s="81">
        <v>0</v>
      </c>
      <c r="P265" s="80">
        <v>0</v>
      </c>
      <c r="Q265" s="82">
        <v>0</v>
      </c>
      <c r="R265" s="83">
        <v>0</v>
      </c>
      <c r="S265" s="84">
        <f t="shared" si="115"/>
        <v>0</v>
      </c>
      <c r="T265" s="85">
        <f t="shared" si="116"/>
        <v>0</v>
      </c>
      <c r="U265" s="86">
        <v>0</v>
      </c>
      <c r="V265" s="87">
        <v>0</v>
      </c>
      <c r="W265" s="88">
        <v>0</v>
      </c>
      <c r="X265" s="87">
        <v>0</v>
      </c>
      <c r="Y265" s="89">
        <v>0</v>
      </c>
      <c r="Z265" s="90">
        <v>0</v>
      </c>
      <c r="AA265" s="91">
        <f t="shared" si="124"/>
        <v>0</v>
      </c>
      <c r="AB265" s="92">
        <f t="shared" si="117"/>
        <v>0</v>
      </c>
      <c r="AC265" s="189"/>
      <c r="AD265" s="190"/>
    </row>
    <row r="266" ht="30" customHeight="1" spans="1:30">
      <c r="A266" s="36">
        <v>7</v>
      </c>
      <c r="B266" s="186">
        <v>45839</v>
      </c>
      <c r="C266" s="93">
        <f t="shared" si="118"/>
        <v>2093</v>
      </c>
      <c r="D266" s="94">
        <f t="shared" si="119"/>
        <v>65372.4</v>
      </c>
      <c r="E266" s="99">
        <f t="shared" si="120"/>
        <v>2155</v>
      </c>
      <c r="F266" s="187">
        <f t="shared" si="121"/>
        <v>68613.3</v>
      </c>
      <c r="G266" s="18">
        <f t="shared" si="122"/>
        <v>406</v>
      </c>
      <c r="H266" s="188">
        <f t="shared" si="123"/>
        <v>13136.7</v>
      </c>
      <c r="I266" s="191" t="s">
        <v>356</v>
      </c>
      <c r="K266" s="99">
        <v>7</v>
      </c>
      <c r="L266" s="78">
        <v>45839</v>
      </c>
      <c r="M266" s="81">
        <v>0</v>
      </c>
      <c r="N266" s="80">
        <v>0</v>
      </c>
      <c r="O266" s="82">
        <v>6</v>
      </c>
      <c r="P266" s="105">
        <v>182.05</v>
      </c>
      <c r="Q266" s="82">
        <v>67</v>
      </c>
      <c r="R266" s="106">
        <v>1815.6</v>
      </c>
      <c r="S266" s="84">
        <f t="shared" si="115"/>
        <v>73</v>
      </c>
      <c r="T266" s="85">
        <f t="shared" si="116"/>
        <v>1997.65</v>
      </c>
      <c r="U266" s="86">
        <v>0</v>
      </c>
      <c r="V266" s="87">
        <v>0</v>
      </c>
      <c r="W266" s="192">
        <v>8</v>
      </c>
      <c r="X266" s="109">
        <v>340.2</v>
      </c>
      <c r="Y266" s="110">
        <v>30</v>
      </c>
      <c r="Z266" s="111">
        <v>1323.95</v>
      </c>
      <c r="AA266" s="91">
        <f t="shared" si="124"/>
        <v>38</v>
      </c>
      <c r="AB266" s="92">
        <f t="shared" si="117"/>
        <v>1664.15</v>
      </c>
      <c r="AC266" s="189"/>
      <c r="AD266" s="190"/>
    </row>
    <row r="267" ht="30" customHeight="1" spans="1:30">
      <c r="A267" s="36">
        <v>8</v>
      </c>
      <c r="B267" s="186">
        <v>45870</v>
      </c>
      <c r="C267" s="93">
        <f t="shared" si="118"/>
        <v>1917</v>
      </c>
      <c r="D267" s="94">
        <f t="shared" si="119"/>
        <v>60009.3</v>
      </c>
      <c r="E267" s="99">
        <f t="shared" si="120"/>
        <v>2373</v>
      </c>
      <c r="F267" s="187">
        <f t="shared" si="121"/>
        <v>77229.6</v>
      </c>
      <c r="G267" s="18">
        <f t="shared" si="122"/>
        <v>393</v>
      </c>
      <c r="H267" s="188">
        <f t="shared" si="123"/>
        <v>12455.65</v>
      </c>
      <c r="I267" s="191" t="s">
        <v>356</v>
      </c>
      <c r="K267" s="99">
        <v>8</v>
      </c>
      <c r="L267" s="78">
        <v>45870</v>
      </c>
      <c r="M267" s="82">
        <v>1</v>
      </c>
      <c r="N267" s="105">
        <v>31.8</v>
      </c>
      <c r="O267" s="82">
        <v>16</v>
      </c>
      <c r="P267" s="105">
        <v>493.15</v>
      </c>
      <c r="Q267" s="82">
        <v>84</v>
      </c>
      <c r="R267" s="106">
        <v>2372.95</v>
      </c>
      <c r="S267" s="84">
        <f t="shared" si="115"/>
        <v>101</v>
      </c>
      <c r="T267" s="85">
        <f t="shared" si="116"/>
        <v>2897.9</v>
      </c>
      <c r="U267" s="112">
        <v>0</v>
      </c>
      <c r="V267" s="105">
        <v>0</v>
      </c>
      <c r="W267" s="193">
        <v>3</v>
      </c>
      <c r="X267" s="105">
        <v>133.75</v>
      </c>
      <c r="Y267" s="113">
        <v>4</v>
      </c>
      <c r="Z267" s="114">
        <v>182.1</v>
      </c>
      <c r="AA267" s="91">
        <f t="shared" si="124"/>
        <v>7</v>
      </c>
      <c r="AB267" s="92">
        <f t="shared" si="117"/>
        <v>315.85</v>
      </c>
      <c r="AC267" s="189"/>
      <c r="AD267" s="190"/>
    </row>
    <row r="268" ht="30" customHeight="1" spans="1:30">
      <c r="A268" s="36">
        <v>9</v>
      </c>
      <c r="B268" s="186">
        <v>45901</v>
      </c>
      <c r="C268" s="93">
        <f t="shared" si="118"/>
        <v>1572</v>
      </c>
      <c r="D268" s="94">
        <f t="shared" si="119"/>
        <v>48774.25</v>
      </c>
      <c r="E268" s="99">
        <f t="shared" si="120"/>
        <v>2483</v>
      </c>
      <c r="F268" s="187">
        <f t="shared" si="121"/>
        <v>78450.2</v>
      </c>
      <c r="G268" s="18">
        <f t="shared" si="122"/>
        <v>488</v>
      </c>
      <c r="H268" s="188">
        <f t="shared" si="123"/>
        <v>15550.75</v>
      </c>
      <c r="I268" s="168"/>
      <c r="K268" s="99">
        <v>9</v>
      </c>
      <c r="L268" s="78">
        <v>45901</v>
      </c>
      <c r="M268" s="82">
        <v>8</v>
      </c>
      <c r="N268" s="105">
        <v>229.4</v>
      </c>
      <c r="O268" s="82">
        <v>7</v>
      </c>
      <c r="P268" s="105">
        <v>208.9</v>
      </c>
      <c r="Q268" s="82">
        <v>34</v>
      </c>
      <c r="R268" s="106">
        <v>864.1</v>
      </c>
      <c r="S268" s="84">
        <f t="shared" si="115"/>
        <v>49</v>
      </c>
      <c r="T268" s="85">
        <f t="shared" si="116"/>
        <v>1302.4</v>
      </c>
      <c r="U268" s="86">
        <v>0</v>
      </c>
      <c r="V268" s="87">
        <v>0</v>
      </c>
      <c r="W268" s="88">
        <v>0</v>
      </c>
      <c r="X268" s="87">
        <v>0</v>
      </c>
      <c r="Y268" s="89">
        <v>0</v>
      </c>
      <c r="Z268" s="90">
        <v>0</v>
      </c>
      <c r="AA268" s="91">
        <f t="shared" si="124"/>
        <v>0</v>
      </c>
      <c r="AB268" s="92">
        <f t="shared" si="117"/>
        <v>0</v>
      </c>
      <c r="AC268" s="189"/>
      <c r="AD268" s="190"/>
    </row>
    <row r="269" ht="30" customHeight="1" spans="1:30">
      <c r="A269" s="36">
        <v>10</v>
      </c>
      <c r="B269" s="186">
        <v>45931</v>
      </c>
      <c r="C269" s="93">
        <f t="shared" si="118"/>
        <v>1167</v>
      </c>
      <c r="D269" s="94">
        <f t="shared" si="119"/>
        <v>35935.25</v>
      </c>
      <c r="E269" s="99">
        <f t="shared" si="120"/>
        <v>1802</v>
      </c>
      <c r="F269" s="187">
        <f t="shared" si="121"/>
        <v>56889.4</v>
      </c>
      <c r="G269" s="18">
        <f t="shared" si="122"/>
        <v>296</v>
      </c>
      <c r="H269" s="188">
        <f t="shared" si="123"/>
        <v>9374.4</v>
      </c>
      <c r="I269" s="168"/>
      <c r="K269" s="99">
        <v>10</v>
      </c>
      <c r="L269" s="78">
        <v>45931</v>
      </c>
      <c r="M269" s="81">
        <v>0</v>
      </c>
      <c r="N269" s="80">
        <v>0</v>
      </c>
      <c r="O269" s="81">
        <v>0</v>
      </c>
      <c r="P269" s="80">
        <v>0</v>
      </c>
      <c r="Q269" s="82">
        <v>9</v>
      </c>
      <c r="R269" s="106">
        <v>242.6</v>
      </c>
      <c r="S269" s="84">
        <f t="shared" si="115"/>
        <v>9</v>
      </c>
      <c r="T269" s="85">
        <f t="shared" si="116"/>
        <v>242.6</v>
      </c>
      <c r="U269" s="89">
        <v>0</v>
      </c>
      <c r="V269" s="87">
        <v>0</v>
      </c>
      <c r="W269" s="88">
        <v>0</v>
      </c>
      <c r="X269" s="87">
        <v>0</v>
      </c>
      <c r="Y269" s="89">
        <v>0</v>
      </c>
      <c r="Z269" s="90">
        <v>0</v>
      </c>
      <c r="AA269" s="91">
        <f t="shared" si="124"/>
        <v>0</v>
      </c>
      <c r="AB269" s="92">
        <f t="shared" si="117"/>
        <v>0</v>
      </c>
      <c r="AC269" s="189"/>
      <c r="AD269" s="190"/>
    </row>
    <row r="270" ht="30" customHeight="1" spans="1:30">
      <c r="A270" s="36">
        <v>11</v>
      </c>
      <c r="B270" s="186">
        <v>45962</v>
      </c>
      <c r="C270" s="93">
        <f t="shared" si="118"/>
        <v>1262</v>
      </c>
      <c r="D270" s="94">
        <f t="shared" si="119"/>
        <v>38728.7</v>
      </c>
      <c r="E270" s="99">
        <f t="shared" si="120"/>
        <v>1827</v>
      </c>
      <c r="F270" s="187">
        <f t="shared" si="121"/>
        <v>57878.25</v>
      </c>
      <c r="G270" s="18">
        <f t="shared" si="122"/>
        <v>295</v>
      </c>
      <c r="H270" s="188">
        <f t="shared" si="123"/>
        <v>9419.6</v>
      </c>
      <c r="I270" s="168"/>
      <c r="K270" s="99">
        <v>11</v>
      </c>
      <c r="L270" s="78">
        <v>45962</v>
      </c>
      <c r="M270" s="81">
        <v>0</v>
      </c>
      <c r="N270" s="80">
        <v>0</v>
      </c>
      <c r="O270" s="81">
        <v>0</v>
      </c>
      <c r="P270" s="80">
        <v>0</v>
      </c>
      <c r="Q270" s="82">
        <v>0</v>
      </c>
      <c r="R270" s="83">
        <v>0</v>
      </c>
      <c r="S270" s="84">
        <f t="shared" si="115"/>
        <v>0</v>
      </c>
      <c r="T270" s="85">
        <f t="shared" si="116"/>
        <v>0</v>
      </c>
      <c r="U270" s="86">
        <v>0</v>
      </c>
      <c r="V270" s="87">
        <v>0</v>
      </c>
      <c r="W270" s="88">
        <v>0</v>
      </c>
      <c r="X270" s="87">
        <v>0</v>
      </c>
      <c r="Y270" s="89">
        <v>0</v>
      </c>
      <c r="Z270" s="90">
        <v>0</v>
      </c>
      <c r="AA270" s="91">
        <f t="shared" si="124"/>
        <v>0</v>
      </c>
      <c r="AB270" s="92">
        <f t="shared" si="117"/>
        <v>0</v>
      </c>
      <c r="AC270" s="189"/>
      <c r="AD270" s="190"/>
    </row>
    <row r="271" ht="30" customHeight="1" spans="1:30">
      <c r="A271" s="36">
        <v>12</v>
      </c>
      <c r="B271" s="186">
        <v>45992</v>
      </c>
      <c r="C271" s="93">
        <f t="shared" si="118"/>
        <v>0</v>
      </c>
      <c r="D271" s="94">
        <f t="shared" si="119"/>
        <v>0</v>
      </c>
      <c r="E271" s="99">
        <f t="shared" si="120"/>
        <v>0</v>
      </c>
      <c r="F271" s="187">
        <f t="shared" si="121"/>
        <v>0</v>
      </c>
      <c r="G271" s="18">
        <f t="shared" si="122"/>
        <v>0</v>
      </c>
      <c r="H271" s="188">
        <f t="shared" si="123"/>
        <v>0</v>
      </c>
      <c r="I271" s="168"/>
      <c r="K271" s="99">
        <v>12</v>
      </c>
      <c r="L271" s="78">
        <v>45992</v>
      </c>
      <c r="M271" s="81"/>
      <c r="N271" s="80"/>
      <c r="O271" s="81"/>
      <c r="P271" s="80"/>
      <c r="Q271" s="82"/>
      <c r="R271" s="83"/>
      <c r="S271" s="84">
        <f t="shared" si="115"/>
        <v>0</v>
      </c>
      <c r="T271" s="85">
        <f t="shared" si="116"/>
        <v>0</v>
      </c>
      <c r="U271" s="86"/>
      <c r="V271" s="87"/>
      <c r="W271" s="88"/>
      <c r="X271" s="87"/>
      <c r="Y271" s="89"/>
      <c r="Z271" s="90"/>
      <c r="AA271" s="91">
        <f t="shared" si="124"/>
        <v>0</v>
      </c>
      <c r="AB271" s="92">
        <f t="shared" si="117"/>
        <v>0</v>
      </c>
      <c r="AC271" s="189"/>
      <c r="AD271" s="190"/>
    </row>
    <row r="272" ht="30" customHeight="1" spans="1:30">
      <c r="A272" s="54"/>
      <c r="B272" s="118" t="s">
        <v>25</v>
      </c>
      <c r="C272" s="132">
        <f t="shared" ref="C272:H272" si="125">SUM(C260:C271)</f>
        <v>16275</v>
      </c>
      <c r="D272" s="133">
        <f t="shared" si="125"/>
        <v>508878.2</v>
      </c>
      <c r="E272" s="16">
        <f t="shared" si="125"/>
        <v>22211</v>
      </c>
      <c r="F272" s="134">
        <f t="shared" si="125"/>
        <v>706431.95</v>
      </c>
      <c r="G272" s="16">
        <f t="shared" si="125"/>
        <v>4120</v>
      </c>
      <c r="H272" s="122">
        <f t="shared" si="125"/>
        <v>131109.8</v>
      </c>
      <c r="I272" s="170"/>
      <c r="K272" s="16"/>
      <c r="L272" s="17" t="s">
        <v>25</v>
      </c>
      <c r="M272" s="118">
        <f t="shared" ref="M272:AD272" si="126">SUM(M260:M271)</f>
        <v>9</v>
      </c>
      <c r="N272" s="119">
        <f t="shared" si="126"/>
        <v>261.2</v>
      </c>
      <c r="O272" s="120">
        <f t="shared" si="126"/>
        <v>29</v>
      </c>
      <c r="P272" s="119">
        <f t="shared" si="126"/>
        <v>884.1</v>
      </c>
      <c r="Q272" s="121">
        <f t="shared" si="126"/>
        <v>194</v>
      </c>
      <c r="R272" s="122">
        <f t="shared" si="126"/>
        <v>5295.25</v>
      </c>
      <c r="S272" s="123">
        <f t="shared" si="126"/>
        <v>232</v>
      </c>
      <c r="T272" s="124">
        <f t="shared" si="126"/>
        <v>6440.55</v>
      </c>
      <c r="U272" s="125">
        <f t="shared" si="126"/>
        <v>0</v>
      </c>
      <c r="V272" s="126">
        <f t="shared" si="126"/>
        <v>0</v>
      </c>
      <c r="W272" s="127">
        <f t="shared" si="126"/>
        <v>11</v>
      </c>
      <c r="X272" s="126">
        <f t="shared" si="126"/>
        <v>473.95</v>
      </c>
      <c r="Y272" s="128">
        <f t="shared" si="126"/>
        <v>34</v>
      </c>
      <c r="Z272" s="129">
        <f t="shared" si="126"/>
        <v>1506.05</v>
      </c>
      <c r="AA272" s="130">
        <f t="shared" si="126"/>
        <v>45</v>
      </c>
      <c r="AB272" s="131">
        <f t="shared" si="126"/>
        <v>1980</v>
      </c>
      <c r="AC272" s="189"/>
      <c r="AD272" s="190"/>
    </row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</sheetData>
  <mergeCells count="250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R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A257:I257"/>
    <mergeCell ref="K257:AD257"/>
    <mergeCell ref="C258:D258"/>
    <mergeCell ref="E258:F258"/>
    <mergeCell ref="G258:H258"/>
    <mergeCell ref="M258:N258"/>
    <mergeCell ref="O258:P258"/>
    <mergeCell ref="Q258:R258"/>
    <mergeCell ref="S258:T258"/>
    <mergeCell ref="U258:V258"/>
    <mergeCell ref="W258:X258"/>
    <mergeCell ref="Y258:Z258"/>
    <mergeCell ref="AA258:AB258"/>
    <mergeCell ref="AC258:AD258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A258:A259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B258:B259"/>
    <mergeCell ref="I258:I259"/>
    <mergeCell ref="K258:K259"/>
    <mergeCell ref="L258:L259"/>
    <mergeCell ref="Y210:Y211"/>
    <mergeCell ref="Y226:Y227"/>
    <mergeCell ref="Z34:Z35"/>
    <mergeCell ref="AA34:AA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年度总结算2017-2021</vt:lpstr>
      <vt:lpstr>2022</vt:lpstr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伊人独醉</cp:lastModifiedBy>
  <dcterms:created xsi:type="dcterms:W3CDTF">2017-11-01T07:07:00Z</dcterms:created>
  <cp:lastPrinted>2017-11-01T07:14:00Z</cp:lastPrinted>
  <dcterms:modified xsi:type="dcterms:W3CDTF">2025-12-02T20:58:27Z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48380D1D9AD74E35840A5B70F7B0796C_13</vt:lpwstr>
  </property>
  <property fmtid="{D5CDD505-2E9C-101B-9397-08002B2CF9AE}" pid="4" name="KSOReadingLayout">
    <vt:bool>false</vt:bool>
  </property>
</Properties>
</file>